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sheet" sheetId="1" r:id="rId1"/>
    <sheet name="graph2016" sheetId="2" r:id="rId2"/>
    <sheet name="graph2015" sheetId="3" r:id="rId3"/>
    <sheet name="graph (cal)" sheetId="4" r:id="rId4"/>
  </sheets>
  <definedNames>
    <definedName name="ORN">'sheet'!#REF!</definedName>
    <definedName name="_xlnm.Print_Area" localSheetId="0">'sheet'!$A$1:$T$70</definedName>
  </definedNames>
  <calcPr fullCalcOnLoad="1"/>
</workbook>
</file>

<file path=xl/sharedStrings.xml><?xml version="1.0" encoding="utf-8"?>
<sst xmlns="http://schemas.openxmlformats.org/spreadsheetml/2006/main" count="86" uniqueCount="33">
  <si>
    <t>Quantity in M. Kg</t>
  </si>
  <si>
    <t xml:space="preserve"> </t>
  </si>
  <si>
    <t>Month</t>
  </si>
  <si>
    <t>2004</t>
  </si>
  <si>
    <t>M. Kg</t>
  </si>
  <si>
    <t>(%)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</si>
  <si>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</si>
  <si>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</si>
  <si>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</si>
  <si>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</si>
  <si>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</si>
  <si>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</si>
  <si>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</si>
  <si>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</si>
  <si>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</si>
  <si>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</si>
  <si>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</si>
  <si>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</si>
  <si>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Calendar Year - Month wise</t>
  </si>
  <si>
    <t>January</t>
  </si>
  <si>
    <t>Estimated *</t>
  </si>
  <si>
    <t>Crop</t>
  </si>
  <si>
    <t>To calculate estimted crop for</t>
  </si>
  <si>
    <t>Upto Dec</t>
  </si>
  <si>
    <t>Source: Tea Board/BCS/ITC</t>
  </si>
  <si>
    <t>Crop Calculation</t>
  </si>
  <si>
    <t>2015*</t>
  </si>
  <si>
    <t>(+/-) Qty.</t>
  </si>
  <si>
    <t>Compare crop for 2000-2015</t>
  </si>
  <si>
    <t>2016*</t>
  </si>
  <si>
    <t>Bangladesh CROP</t>
  </si>
  <si>
    <t>Upto NOV</t>
  </si>
  <si>
    <t>Dec-Dec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</si>
</sst>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.000000"/>
    <numFmt numFmtId="169" formatCode="#,##0.000"/>
    <numFmt numFmtId="170" formatCode="#,##0.00000"/>
    <numFmt numFmtId="171" formatCode="#,##0.0000"/>
    <numFmt numFmtId="172" formatCode="[$€-2]\ #,##0.00_);[Red]\([$€-2]\ #,##0.00\)"/>
    <numFmt numFmtId="173" formatCode="#,##0.0000000"/>
    <numFmt numFmtId="174" formatCode="#,##0.00000000"/>
    <numFmt numFmtId="175" formatCode="0.000000"/>
  </numFmts>
  <fonts count="59">
    <font>
      <sz val="12"/>
      <name val="Arial"/>
      <family val="0"/>
    </font>
    <font>
      <sz val="10"/>
      <name val="Arial"/>
      <family val="0"/>
    </font>
    <font>
      <u val="single"/>
      <sz val="12"/>
      <color indexed="20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Times New Roman"/>
      <family val="0"/>
    </font>
    <font>
      <sz val="7"/>
      <color indexed="8"/>
      <name val="Calibri"/>
      <family val="0"/>
    </font>
    <font>
      <sz val="8"/>
      <color indexed="8"/>
      <name val="Times New Roman"/>
      <family val="0"/>
    </font>
    <font>
      <sz val="6.75"/>
      <color indexed="8"/>
      <name val="Times New Roman"/>
      <family val="0"/>
    </font>
    <font>
      <sz val="10.5"/>
      <color indexed="8"/>
      <name val="Times New Roman"/>
      <family val="0"/>
    </font>
    <font>
      <sz val="9"/>
      <color indexed="8"/>
      <name val="Times New Roman"/>
      <family val="0"/>
    </font>
    <font>
      <sz val="10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2"/>
      <color indexed="8"/>
      <name val="Calibri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2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7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0" fontId="55" fillId="28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1">
    <xf numFmtId="167" fontId="0" fillId="2" borderId="0" xfId="0" applyAlignment="1">
      <alignment/>
    </xf>
    <xf numFmtId="167" fontId="7" fillId="0" borderId="0" xfId="0" applyFont="1" applyFill="1" applyBorder="1" applyAlignment="1" applyProtection="1">
      <alignment horizontal="left"/>
      <protection locked="0"/>
    </xf>
    <xf numFmtId="169" fontId="7" fillId="0" borderId="0" xfId="0" applyNumberFormat="1" applyFont="1" applyFill="1" applyBorder="1" applyAlignment="1" applyProtection="1">
      <alignment/>
      <protection locked="0"/>
    </xf>
    <xf numFmtId="167" fontId="8" fillId="0" borderId="0" xfId="0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/>
      <protection locked="0"/>
    </xf>
    <xf numFmtId="4" fontId="8" fillId="0" borderId="0" xfId="0" applyNumberFormat="1" applyFont="1" applyFill="1" applyBorder="1" applyAlignment="1" applyProtection="1">
      <alignment/>
      <protection locked="0"/>
    </xf>
    <xf numFmtId="167" fontId="7" fillId="0" borderId="0" xfId="0" applyFont="1" applyFill="1" applyBorder="1" applyAlignment="1" applyProtection="1">
      <alignment vertical="center"/>
      <protection/>
    </xf>
    <xf numFmtId="167" fontId="7" fillId="0" borderId="0" xfId="0" applyFont="1" applyFill="1" applyBorder="1" applyAlignment="1" applyProtection="1">
      <alignment/>
      <protection locked="0"/>
    </xf>
    <xf numFmtId="168" fontId="7" fillId="0" borderId="0" xfId="0" applyNumberFormat="1" applyFont="1" applyFill="1" applyBorder="1" applyAlignment="1" applyProtection="1">
      <alignment horizontal="left"/>
      <protection locked="0"/>
    </xf>
    <xf numFmtId="169" fontId="7" fillId="0" borderId="0" xfId="0" applyNumberFormat="1" applyFont="1" applyFill="1" applyBorder="1" applyAlignment="1" applyProtection="1">
      <alignment/>
      <protection locked="0"/>
    </xf>
    <xf numFmtId="167" fontId="8" fillId="0" borderId="0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167" fontId="8" fillId="0" borderId="0" xfId="0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 quotePrefix="1">
      <alignment horizontal="right"/>
      <protection locked="0"/>
    </xf>
    <xf numFmtId="0" fontId="7" fillId="0" borderId="10" xfId="0" applyNumberFormat="1" applyFont="1" applyFill="1" applyBorder="1" applyAlignment="1" applyProtection="1">
      <alignment horizontal="right"/>
      <protection locked="0"/>
    </xf>
    <xf numFmtId="0" fontId="7" fillId="0" borderId="10" xfId="0" applyNumberFormat="1" applyFont="1" applyFill="1" applyBorder="1" applyAlignment="1" applyProtection="1" quotePrefix="1">
      <alignment horizontal="righ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167" fontId="7" fillId="0" borderId="11" xfId="0" applyFont="1" applyFill="1" applyBorder="1" applyAlignment="1" applyProtection="1">
      <alignment horizontal="left"/>
      <protection locked="0"/>
    </xf>
    <xf numFmtId="4" fontId="7" fillId="0" borderId="11" xfId="0" applyNumberFormat="1" applyFont="1" applyFill="1" applyBorder="1" applyAlignment="1" applyProtection="1">
      <alignment/>
      <protection locked="0"/>
    </xf>
    <xf numFmtId="169" fontId="7" fillId="0" borderId="11" xfId="0" applyNumberFormat="1" applyFont="1" applyFill="1" applyBorder="1" applyAlignment="1" applyProtection="1">
      <alignment/>
      <protection locked="0"/>
    </xf>
    <xf numFmtId="9" fontId="7" fillId="0" borderId="0" xfId="0" applyNumberFormat="1" applyFont="1" applyFill="1" applyBorder="1" applyAlignment="1" applyProtection="1">
      <alignment/>
      <protection locked="0"/>
    </xf>
    <xf numFmtId="167" fontId="7" fillId="0" borderId="10" xfId="0" applyFont="1" applyFill="1" applyBorder="1" applyAlignment="1" applyProtection="1">
      <alignment horizontal="left"/>
      <protection locked="0"/>
    </xf>
    <xf numFmtId="4" fontId="7" fillId="0" borderId="10" xfId="0" applyNumberFormat="1" applyFont="1" applyFill="1" applyBorder="1" applyAlignment="1" applyProtection="1">
      <alignment/>
      <protection locked="0"/>
    </xf>
    <xf numFmtId="169" fontId="7" fillId="0" borderId="10" xfId="0" applyNumberFormat="1" applyFont="1" applyFill="1" applyBorder="1" applyAlignment="1" applyProtection="1">
      <alignment/>
      <protection locked="0"/>
    </xf>
    <xf numFmtId="9" fontId="7" fillId="0" borderId="10" xfId="0" applyNumberFormat="1" applyFont="1" applyFill="1" applyBorder="1" applyAlignment="1" applyProtection="1">
      <alignment/>
      <protection locked="0"/>
    </xf>
    <xf numFmtId="168" fontId="5" fillId="0" borderId="0" xfId="0" applyNumberFormat="1" applyFont="1" applyFill="1" applyBorder="1" applyAlignment="1" applyProtection="1">
      <alignment/>
      <protection locked="0"/>
    </xf>
    <xf numFmtId="1" fontId="7" fillId="0" borderId="0" xfId="0" applyNumberFormat="1" applyFont="1" applyFill="1" applyBorder="1" applyAlignment="1" applyProtection="1">
      <alignment/>
      <protection locked="0"/>
    </xf>
    <xf numFmtId="167" fontId="7" fillId="0" borderId="0" xfId="0" applyNumberFormat="1" applyFont="1" applyFill="1" applyBorder="1" applyAlignment="1" applyProtection="1">
      <alignment/>
      <protection locked="0"/>
    </xf>
    <xf numFmtId="168" fontId="7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169" fontId="8" fillId="0" borderId="0" xfId="0" applyNumberFormat="1" applyFont="1" applyFill="1" applyBorder="1" applyAlignment="1" applyProtection="1">
      <alignment/>
      <protection locked="0"/>
    </xf>
    <xf numFmtId="175" fontId="7" fillId="0" borderId="0" xfId="0" applyNumberFormat="1" applyFont="1" applyFill="1" applyBorder="1" applyAlignment="1" applyProtection="1">
      <alignment/>
      <protection locked="0"/>
    </xf>
    <xf numFmtId="4" fontId="7" fillId="0" borderId="11" xfId="0" applyNumberFormat="1" applyFont="1" applyFill="1" applyBorder="1" applyAlignment="1" applyProtection="1">
      <alignment horizontal="center"/>
      <protection locked="0"/>
    </xf>
    <xf numFmtId="167" fontId="7" fillId="0" borderId="1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11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167" fontId="7" fillId="0" borderId="0" xfId="0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167" fontId="7" fillId="0" borderId="10" xfId="0" applyFont="1" applyFill="1" applyBorder="1" applyAlignment="1" applyProtection="1">
      <alignment horizontal="right"/>
      <protection locked="0"/>
    </xf>
    <xf numFmtId="167" fontId="7" fillId="0" borderId="0" xfId="0" applyFont="1" applyFill="1" applyBorder="1" applyAlignment="1" applyProtection="1">
      <alignment horizontal="right"/>
      <protection locked="0"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1" fontId="7" fillId="0" borderId="10" xfId="0" applyNumberFormat="1" applyFont="1" applyFill="1" applyBorder="1" applyAlignment="1" applyProtection="1">
      <alignment/>
      <protection locked="0"/>
    </xf>
    <xf numFmtId="167" fontId="7" fillId="0" borderId="10" xfId="0" applyNumberFormat="1" applyFont="1" applyFill="1" applyBorder="1" applyAlignment="1" applyProtection="1">
      <alignment/>
      <protection locked="0"/>
    </xf>
    <xf numFmtId="167" fontId="7" fillId="0" borderId="10" xfId="0" applyFont="1" applyFill="1" applyBorder="1" applyAlignment="1" applyProtection="1">
      <alignment/>
      <protection locked="0"/>
    </xf>
    <xf numFmtId="167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 quotePrefix="1">
      <alignment horizontal="left"/>
      <protection locked="0"/>
    </xf>
    <xf numFmtId="167" fontId="9" fillId="0" borderId="0" xfId="0" applyFont="1" applyFill="1" applyBorder="1" applyAlignment="1" applyProtection="1">
      <alignment horizontal="right"/>
      <protection locked="0"/>
    </xf>
    <xf numFmtId="167" fontId="12" fillId="0" borderId="0" xfId="0" applyFont="1" applyFill="1" applyBorder="1" applyAlignment="1" applyProtection="1">
      <alignment/>
      <protection locked="0"/>
    </xf>
    <xf numFmtId="169" fontId="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 quotePrefix="1">
      <alignment/>
      <protection locked="0"/>
    </xf>
    <xf numFmtId="4" fontId="7" fillId="0" borderId="10" xfId="0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167" fontId="11" fillId="0" borderId="11" xfId="0" applyFont="1" applyFill="1" applyBorder="1" applyAlignment="1" applyProtection="1">
      <alignment horizontal="left"/>
      <protection locked="0"/>
    </xf>
    <xf numFmtId="167" fontId="11" fillId="0" borderId="10" xfId="0" applyFont="1" applyFill="1" applyBorder="1" applyAlignment="1" applyProtection="1">
      <alignment horizontal="left"/>
      <protection locked="0"/>
    </xf>
    <xf numFmtId="167" fontId="11" fillId="0" borderId="0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Bangladesh Crop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1" u="none" baseline="0">
                <a:solidFill>
                  <a:srgbClr val="000000"/>
                </a:solidFill>
              </a:rPr>
              <a:t>estimate)* In M.Kg</a:t>
            </a:r>
          </a:p>
        </c:rich>
      </c:tx>
      <c:layout>
        <c:manualLayout>
          <c:xMode val="factor"/>
          <c:yMode val="factor"/>
          <c:x val="0.00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315"/>
          <c:w val="0.946"/>
          <c:h val="0.80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sheet!$Q$4</c:f>
              <c:strCache>
                <c:ptCount val="1"/>
                <c:pt idx="0">
                  <c:v>2015*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sheet!$A$5:$A$16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sheet!$Q$5:$Q$16</c:f>
              <c:numCache>
                <c:ptCount val="12"/>
                <c:pt idx="0">
                  <c:v>0.160978</c:v>
                </c:pt>
                <c:pt idx="1">
                  <c:v>0.012783</c:v>
                </c:pt>
                <c:pt idx="2">
                  <c:v>0.500808</c:v>
                </c:pt>
                <c:pt idx="3">
                  <c:v>2.879167</c:v>
                </c:pt>
                <c:pt idx="4">
                  <c:v>5.351369</c:v>
                </c:pt>
                <c:pt idx="5">
                  <c:v>5.764039</c:v>
                </c:pt>
                <c:pt idx="6">
                  <c:v>9.378158</c:v>
                </c:pt>
                <c:pt idx="7">
                  <c:v>10.361881</c:v>
                </c:pt>
                <c:pt idx="8">
                  <c:v>10.037716</c:v>
                </c:pt>
                <c:pt idx="9">
                  <c:v>9.497024</c:v>
                </c:pt>
                <c:pt idx="10">
                  <c:v>7.753688</c:v>
                </c:pt>
                <c:pt idx="11">
                  <c:v>4.822677</c:v>
                </c:pt>
              </c:numCache>
            </c:numRef>
          </c:val>
        </c:ser>
        <c:axId val="19217533"/>
        <c:axId val="38740070"/>
      </c:barChart>
      <c:lineChart>
        <c:grouping val="standard"/>
        <c:varyColors val="0"/>
        <c:ser>
          <c:idx val="0"/>
          <c:order val="1"/>
          <c:tx>
            <c:strRef>
              <c:f>sheet!$R$4</c:f>
              <c:strCache>
                <c:ptCount val="1"/>
                <c:pt idx="0">
                  <c:v>2016*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sheet!$R$5:$R$16</c:f>
              <c:numCache>
                <c:ptCount val="12"/>
                <c:pt idx="0">
                  <c:v>0.111735</c:v>
                </c:pt>
                <c:pt idx="1">
                  <c:v>0.009381</c:v>
                </c:pt>
                <c:pt idx="2">
                  <c:v>3.015975</c:v>
                </c:pt>
                <c:pt idx="3">
                  <c:v>4.7157</c:v>
                </c:pt>
                <c:pt idx="4">
                  <c:v>5.893874</c:v>
                </c:pt>
                <c:pt idx="5">
                  <c:v>8.903345</c:v>
                </c:pt>
                <c:pt idx="6">
                  <c:v>10.72039</c:v>
                </c:pt>
                <c:pt idx="7">
                  <c:v>11.56493</c:v>
                </c:pt>
                <c:pt idx="8">
                  <c:v>13.438379</c:v>
                </c:pt>
                <c:pt idx="9">
                  <c:v>10.421422</c:v>
                </c:pt>
                <c:pt idx="10">
                  <c:v>8.842531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13116311"/>
        <c:axId val="50937936"/>
      </c:lineChart>
      <c:catAx>
        <c:axId val="192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Calendar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740070"/>
        <c:crosses val="autoZero"/>
        <c:auto val="0"/>
        <c:lblOffset val="100"/>
        <c:tickLblSkip val="1"/>
        <c:noMultiLvlLbl val="0"/>
      </c:catAx>
      <c:valAx>
        <c:axId val="38740070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M. Kg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217533"/>
        <c:crossesAt val="1"/>
        <c:crossBetween val="between"/>
        <c:dispUnits/>
        <c:majorUnit val="0.5"/>
        <c:minorUnit val="0.1"/>
      </c:valAx>
      <c:catAx>
        <c:axId val="13116311"/>
        <c:scaling>
          <c:orientation val="minMax"/>
        </c:scaling>
        <c:axPos val="b"/>
        <c:delete val="1"/>
        <c:majorTickMark val="out"/>
        <c:minorTickMark val="none"/>
        <c:tickLblPos val="nextTo"/>
        <c:crossAx val="50937936"/>
        <c:crosses val="autoZero"/>
        <c:auto val="0"/>
        <c:lblOffset val="100"/>
        <c:tickLblSkip val="1"/>
        <c:noMultiLvlLbl val="0"/>
      </c:catAx>
      <c:valAx>
        <c:axId val="50937936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M. Kg</a:t>
                </a:r>
              </a:p>
            </c:rich>
          </c:tx>
          <c:layout>
            <c:manualLayout>
              <c:xMode val="factor"/>
              <c:yMode val="factor"/>
              <c:x val="0"/>
              <c:y val="-0.01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116311"/>
        <c:crosses val="max"/>
        <c:crossBetween val="between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48"/>
          <c:y val="0.23475"/>
          <c:w val="0.241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Bangladesh Crop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1" u="none" baseline="0">
                <a:solidFill>
                  <a:srgbClr val="000000"/>
                </a:solidFill>
              </a:rPr>
              <a:t>estimate)* In M.Kg</a:t>
            </a:r>
          </a:p>
        </c:rich>
      </c:tx>
      <c:layout>
        <c:manualLayout>
          <c:xMode val="factor"/>
          <c:yMode val="factor"/>
          <c:x val="0.0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315"/>
          <c:w val="0.946"/>
          <c:h val="0.80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sheet!$P$4</c:f>
              <c:strCache>
                <c:ptCount val="1"/>
                <c:pt idx="0">
                  <c:v>2014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sheet!$A$5:$A$16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sheet!$P$5:$P$16</c:f>
              <c:numCache>
                <c:ptCount val="12"/>
                <c:pt idx="0">
                  <c:v>0.266877</c:v>
                </c:pt>
                <c:pt idx="1">
                  <c:v>0.041117</c:v>
                </c:pt>
                <c:pt idx="2">
                  <c:v>0.561311</c:v>
                </c:pt>
                <c:pt idx="3">
                  <c:v>2.818439</c:v>
                </c:pt>
                <c:pt idx="4">
                  <c:v>4.542004</c:v>
                </c:pt>
                <c:pt idx="5">
                  <c:v>7.773473</c:v>
                </c:pt>
                <c:pt idx="6">
                  <c:v>7.860455</c:v>
                </c:pt>
                <c:pt idx="7">
                  <c:v>10.469179</c:v>
                </c:pt>
                <c:pt idx="8">
                  <c:v>8.761256</c:v>
                </c:pt>
                <c:pt idx="9">
                  <c:v>9.742379</c:v>
                </c:pt>
                <c:pt idx="10">
                  <c:v>6.310419</c:v>
                </c:pt>
                <c:pt idx="11">
                  <c:v>4.731058</c:v>
                </c:pt>
              </c:numCache>
            </c:numRef>
          </c:val>
        </c:ser>
        <c:axId val="55788241"/>
        <c:axId val="32332122"/>
      </c:barChart>
      <c:lineChart>
        <c:grouping val="standard"/>
        <c:varyColors val="0"/>
        <c:ser>
          <c:idx val="0"/>
          <c:order val="1"/>
          <c:tx>
            <c:strRef>
              <c:f>sheet!$Q$4</c:f>
              <c:strCache>
                <c:ptCount val="1"/>
                <c:pt idx="0">
                  <c:v>2015*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sheet!$Q$5:$Q$16</c:f>
              <c:numCache>
                <c:ptCount val="12"/>
                <c:pt idx="0">
                  <c:v>0.160978</c:v>
                </c:pt>
                <c:pt idx="1">
                  <c:v>0.012783</c:v>
                </c:pt>
                <c:pt idx="2">
                  <c:v>0.500808</c:v>
                </c:pt>
                <c:pt idx="3">
                  <c:v>2.879167</c:v>
                </c:pt>
                <c:pt idx="4">
                  <c:v>5.351369</c:v>
                </c:pt>
                <c:pt idx="5">
                  <c:v>5.764039</c:v>
                </c:pt>
                <c:pt idx="6">
                  <c:v>9.378158</c:v>
                </c:pt>
                <c:pt idx="7">
                  <c:v>10.361881</c:v>
                </c:pt>
                <c:pt idx="8">
                  <c:v>10.037716</c:v>
                </c:pt>
                <c:pt idx="9">
                  <c:v>9.497024</c:v>
                </c:pt>
                <c:pt idx="10">
                  <c:v>7.753688</c:v>
                </c:pt>
                <c:pt idx="11">
                  <c:v>4.822677</c:v>
                </c:pt>
              </c:numCache>
            </c:numRef>
          </c:val>
          <c:smooth val="1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0000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22553643"/>
        <c:axId val="1656196"/>
      </c:lineChart>
      <c:catAx>
        <c:axId val="55788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Calendar Year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332122"/>
        <c:crosses val="autoZero"/>
        <c:auto val="0"/>
        <c:lblOffset val="100"/>
        <c:tickLblSkip val="1"/>
        <c:noMultiLvlLbl val="0"/>
      </c:catAx>
      <c:valAx>
        <c:axId val="32332122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M. Kg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2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788241"/>
        <c:crossesAt val="1"/>
        <c:crossBetween val="between"/>
        <c:dispUnits/>
        <c:majorUnit val="0.5"/>
        <c:minorUnit val="0.1"/>
      </c:valAx>
      <c:catAx>
        <c:axId val="22553643"/>
        <c:scaling>
          <c:orientation val="minMax"/>
        </c:scaling>
        <c:axPos val="b"/>
        <c:delete val="1"/>
        <c:majorTickMark val="out"/>
        <c:minorTickMark val="none"/>
        <c:tickLblPos val="nextTo"/>
        <c:crossAx val="1656196"/>
        <c:crosses val="autoZero"/>
        <c:auto val="0"/>
        <c:lblOffset val="100"/>
        <c:tickLblSkip val="1"/>
        <c:noMultiLvlLbl val="0"/>
      </c:catAx>
      <c:valAx>
        <c:axId val="1656196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M. Kg</a:t>
                </a:r>
              </a:p>
            </c:rich>
          </c:tx>
          <c:layout>
            <c:manualLayout>
              <c:xMode val="factor"/>
              <c:yMode val="factor"/>
              <c:x val="0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553643"/>
        <c:crosses val="max"/>
        <c:crossBetween val="between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248"/>
          <c:y val="0.23475"/>
          <c:w val="0.2415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0" i="0" u="none" baseline="0">
                <a:solidFill>
                  <a:srgbClr val="000000"/>
                </a:solidFill>
              </a:rPr>
              <a:t>Bangladesh Crop</a:t>
            </a:r>
          </a:p>
        </c:rich>
      </c:tx>
      <c:layout>
        <c:manualLayout>
          <c:xMode val="factor"/>
          <c:yMode val="factor"/>
          <c:x val="0.009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4475"/>
          <c:w val="0.965"/>
          <c:h val="0.687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sheet!$G$49:$G$65</c:f>
              <c:strCach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2015*</c:v>
                </c:pt>
                <c:pt idx="16">
                  <c:v>2016*</c:v>
                </c:pt>
              </c:strCache>
            </c:strRef>
          </c:cat>
          <c:val>
            <c:numRef>
              <c:f>sheet!$H$49:$H$65</c:f>
              <c:numCache>
                <c:ptCount val="17"/>
                <c:pt idx="0">
                  <c:v>52.63939099999999</c:v>
                </c:pt>
                <c:pt idx="1">
                  <c:v>56.821132999999996</c:v>
                </c:pt>
                <c:pt idx="2">
                  <c:v>53.621649</c:v>
                </c:pt>
                <c:pt idx="3">
                  <c:v>58.303638</c:v>
                </c:pt>
                <c:pt idx="4">
                  <c:v>55.996275000000004</c:v>
                </c:pt>
                <c:pt idx="5">
                  <c:v>60.140494000000004</c:v>
                </c:pt>
                <c:pt idx="6">
                  <c:v>53.407739</c:v>
                </c:pt>
                <c:pt idx="7">
                  <c:v>58.418463</c:v>
                </c:pt>
                <c:pt idx="8">
                  <c:v>58.658523</c:v>
                </c:pt>
                <c:pt idx="9">
                  <c:v>59.994777000000006</c:v>
                </c:pt>
                <c:pt idx="10">
                  <c:v>60.039142</c:v>
                </c:pt>
                <c:pt idx="11">
                  <c:v>59.130293</c:v>
                </c:pt>
                <c:pt idx="12">
                  <c:v>62.523996000000004</c:v>
                </c:pt>
                <c:pt idx="13">
                  <c:v>66.259722</c:v>
                </c:pt>
                <c:pt idx="14">
                  <c:v>63.87796699999999</c:v>
                </c:pt>
                <c:pt idx="15">
                  <c:v>66.520288</c:v>
                </c:pt>
                <c:pt idx="16">
                  <c:v>77.63766199999999</c:v>
                </c:pt>
              </c:numCache>
            </c:numRef>
          </c:val>
        </c:ser>
        <c:axId val="14905765"/>
        <c:axId val="67043022"/>
      </c:barChart>
      <c:catAx>
        <c:axId val="14905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Calendar Year</a:t>
                </a:r>
              </a:p>
            </c:rich>
          </c:tx>
          <c:layout>
            <c:manualLayout>
              <c:xMode val="factor"/>
              <c:yMode val="factor"/>
              <c:x val="-0.028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43022"/>
        <c:crosses val="autoZero"/>
        <c:auto val="0"/>
        <c:lblOffset val="100"/>
        <c:tickLblSkip val="1"/>
        <c:noMultiLvlLbl val="0"/>
      </c:catAx>
      <c:valAx>
        <c:axId val="67043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M. Kg</a:t>
                </a:r>
              </a:p>
            </c:rich>
          </c:tx>
          <c:layout>
            <c:manualLayout>
              <c:xMode val="factor"/>
              <c:yMode val="factor"/>
              <c:x val="0.000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49057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.5" bottom="1" header="0.5" footer="0.5"/>
  <pageSetup horizontalDpi="300" verticalDpi="3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.5" bottom="1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.5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3"/>
  <sheetViews>
    <sheetView tabSelected="1" showOutlineSymbols="0" view="pageBreakPreview" zoomScaleSheetLayoutView="100" zoomScalePageLayoutView="0" workbookViewId="0" topLeftCell="A1">
      <selection activeCell="A1" sqref="A1"/>
    </sheetView>
  </sheetViews>
  <sheetFormatPr defaultColWidth="11.21484375" defaultRowHeight="15"/>
  <cols>
    <col min="1" max="1" width="8.77734375" style="1" customWidth="1"/>
    <col min="2" max="3" width="5.77734375" style="7" customWidth="1"/>
    <col min="4" max="4" width="5.77734375" style="30" customWidth="1"/>
    <col min="5" max="5" width="6.77734375" style="30" customWidth="1"/>
    <col min="6" max="6" width="5.77734375" style="7" customWidth="1"/>
    <col min="7" max="7" width="5.77734375" style="4" customWidth="1"/>
    <col min="8" max="8" width="5.77734375" style="7" customWidth="1"/>
    <col min="9" max="9" width="6.77734375" style="7" customWidth="1"/>
    <col min="10" max="12" width="5.77734375" style="7" customWidth="1"/>
    <col min="13" max="13" width="6.77734375" style="7" customWidth="1"/>
    <col min="14" max="20" width="5.77734375" style="7" customWidth="1"/>
    <col min="21" max="16384" width="11.21484375" style="7" customWidth="1"/>
  </cols>
  <sheetData>
    <row r="1" spans="1:7" s="3" customFormat="1" ht="19.5" customHeight="1">
      <c r="A1" s="50" t="s">
        <v>30</v>
      </c>
      <c r="B1" s="1"/>
      <c r="C1" s="2"/>
      <c r="F1" s="4"/>
      <c r="G1" s="5"/>
    </row>
    <row r="2" spans="1:19" s="3" customFormat="1" ht="15.75" customHeight="1">
      <c r="A2" s="6" t="s">
        <v>18</v>
      </c>
      <c r="B2" s="7"/>
      <c r="C2" s="2"/>
      <c r="F2" s="8" t="s">
        <v>0</v>
      </c>
      <c r="G2" s="9"/>
      <c r="H2" s="9"/>
      <c r="S2" s="51"/>
    </row>
    <row r="3" spans="3:20" s="3" customFormat="1" ht="15.75" customHeight="1">
      <c r="C3" s="2"/>
      <c r="E3" s="10"/>
      <c r="G3" s="11"/>
      <c r="H3" s="12" t="s">
        <v>1</v>
      </c>
      <c r="O3" s="3" t="s">
        <v>20</v>
      </c>
      <c r="S3" s="51" t="s">
        <v>27</v>
      </c>
      <c r="T3" s="55" t="str">
        <f>+Q4</f>
        <v>2015*</v>
      </c>
    </row>
    <row r="4" spans="1:20" s="18" customFormat="1" ht="15.75" customHeight="1">
      <c r="A4" s="13" t="s">
        <v>2</v>
      </c>
      <c r="B4" s="14">
        <v>2000</v>
      </c>
      <c r="C4" s="14">
        <v>2001</v>
      </c>
      <c r="D4" s="14">
        <v>2002</v>
      </c>
      <c r="E4" s="14">
        <v>2003</v>
      </c>
      <c r="F4" s="15" t="s">
        <v>3</v>
      </c>
      <c r="G4" s="14">
        <v>2005</v>
      </c>
      <c r="H4" s="14">
        <v>2006</v>
      </c>
      <c r="I4" s="14">
        <v>2007</v>
      </c>
      <c r="J4" s="14">
        <v>2008</v>
      </c>
      <c r="K4" s="14">
        <v>2009</v>
      </c>
      <c r="L4" s="14">
        <v>2010</v>
      </c>
      <c r="M4" s="14">
        <v>2011</v>
      </c>
      <c r="N4" s="14">
        <v>2012</v>
      </c>
      <c r="O4" s="16">
        <v>2013</v>
      </c>
      <c r="P4" s="16">
        <v>2014</v>
      </c>
      <c r="Q4" s="16" t="s">
        <v>26</v>
      </c>
      <c r="R4" s="16" t="s">
        <v>29</v>
      </c>
      <c r="S4" s="16" t="s">
        <v>4</v>
      </c>
      <c r="T4" s="17" t="s">
        <v>5</v>
      </c>
    </row>
    <row r="5" spans="1:20" ht="15.75" customHeight="1">
      <c r="A5" s="19" t="s">
        <v>19</v>
      </c>
      <c r="B5" s="20">
        <v>0.422</v>
      </c>
      <c r="C5" s="20">
        <v>0.308802</v>
      </c>
      <c r="D5" s="20">
        <v>0.565658</v>
      </c>
      <c r="E5" s="20">
        <v>0.57217</v>
      </c>
      <c r="F5" s="20">
        <v>0.421282</v>
      </c>
      <c r="G5" s="20">
        <v>0.413494</v>
      </c>
      <c r="H5" s="21">
        <v>0.254859</v>
      </c>
      <c r="I5" s="21">
        <v>0.327699</v>
      </c>
      <c r="J5" s="21">
        <v>0.433912</v>
      </c>
      <c r="K5" s="21">
        <v>0.327851</v>
      </c>
      <c r="L5" s="21">
        <v>0.255365</v>
      </c>
      <c r="M5" s="21">
        <v>0.286831</v>
      </c>
      <c r="N5" s="21">
        <v>0.18088</v>
      </c>
      <c r="O5" s="2">
        <v>0.243387</v>
      </c>
      <c r="P5" s="2">
        <v>0.266877</v>
      </c>
      <c r="Q5" s="2">
        <v>0.160978</v>
      </c>
      <c r="R5" s="2">
        <v>0.111735</v>
      </c>
      <c r="S5" s="2">
        <f aca="true" t="shared" si="0" ref="S5:S10">+R5-Q5</f>
        <v>-0.04924300000000001</v>
      </c>
      <c r="T5" s="22">
        <f aca="true" t="shared" si="1" ref="T5:T10">+S5/Q5</f>
        <v>-0.3058989427126689</v>
      </c>
    </row>
    <row r="6" spans="1:20" ht="15.75" customHeight="1">
      <c r="A6" s="1" t="s">
        <v>6</v>
      </c>
      <c r="B6" s="4">
        <v>0.09972</v>
      </c>
      <c r="C6" s="4">
        <v>0.022521</v>
      </c>
      <c r="D6" s="4">
        <v>0.064085</v>
      </c>
      <c r="E6" s="4">
        <v>0.089789</v>
      </c>
      <c r="F6" s="4">
        <v>0.048667</v>
      </c>
      <c r="G6" s="4">
        <v>0.017649</v>
      </c>
      <c r="H6" s="2">
        <v>0.012971</v>
      </c>
      <c r="I6" s="2">
        <v>0.067815</v>
      </c>
      <c r="J6" s="2">
        <v>0.023937</v>
      </c>
      <c r="K6" s="2">
        <v>0.058538</v>
      </c>
      <c r="L6" s="2">
        <v>0.054458</v>
      </c>
      <c r="M6" s="2">
        <v>0.064139</v>
      </c>
      <c r="N6" s="2">
        <v>0.047875</v>
      </c>
      <c r="O6" s="2">
        <v>0.062051</v>
      </c>
      <c r="P6" s="2">
        <v>0.041117</v>
      </c>
      <c r="Q6" s="2">
        <v>0.012783</v>
      </c>
      <c r="R6" s="2">
        <v>0.009381</v>
      </c>
      <c r="S6" s="2">
        <f t="shared" si="0"/>
        <v>-0.0034019999999999988</v>
      </c>
      <c r="T6" s="22">
        <f t="shared" si="1"/>
        <v>-0.26613471016193374</v>
      </c>
    </row>
    <row r="7" spans="1:20" ht="15.75" customHeight="1">
      <c r="A7" s="1" t="s">
        <v>7</v>
      </c>
      <c r="B7" s="4">
        <v>1.13</v>
      </c>
      <c r="C7" s="4">
        <v>0.770501</v>
      </c>
      <c r="D7" s="4">
        <v>0.462368</v>
      </c>
      <c r="E7" s="4">
        <v>0.712038</v>
      </c>
      <c r="F7" s="4">
        <v>0.586134</v>
      </c>
      <c r="G7" s="4">
        <v>1.448935</v>
      </c>
      <c r="H7" s="2">
        <v>0.580282</v>
      </c>
      <c r="I7" s="2">
        <v>0.704638</v>
      </c>
      <c r="J7" s="2">
        <v>0.958594</v>
      </c>
      <c r="K7" s="2">
        <v>0.266166</v>
      </c>
      <c r="L7" s="2">
        <v>0.351498</v>
      </c>
      <c r="M7" s="2">
        <v>0.675967</v>
      </c>
      <c r="N7" s="2">
        <v>0.519491</v>
      </c>
      <c r="O7" s="2">
        <v>0.499711</v>
      </c>
      <c r="P7" s="2">
        <v>0.561311</v>
      </c>
      <c r="Q7" s="2">
        <v>0.500808</v>
      </c>
      <c r="R7" s="2">
        <v>3.015975</v>
      </c>
      <c r="S7" s="2">
        <f t="shared" si="0"/>
        <v>2.515167</v>
      </c>
      <c r="T7" s="22">
        <f t="shared" si="1"/>
        <v>5.022218095557578</v>
      </c>
    </row>
    <row r="8" spans="1:20" ht="15.75" customHeight="1">
      <c r="A8" s="1" t="s">
        <v>8</v>
      </c>
      <c r="B8" s="4">
        <v>3.802</v>
      </c>
      <c r="C8" s="4">
        <v>4.204942</v>
      </c>
      <c r="D8" s="4">
        <v>3.85712</v>
      </c>
      <c r="E8" s="4">
        <v>4.195468</v>
      </c>
      <c r="F8" s="4">
        <v>2.637815</v>
      </c>
      <c r="G8" s="4">
        <v>4.119288</v>
      </c>
      <c r="H8" s="2">
        <v>1.500624</v>
      </c>
      <c r="I8" s="2">
        <v>3.345305</v>
      </c>
      <c r="J8" s="2">
        <v>4.160744</v>
      </c>
      <c r="K8" s="2">
        <v>2.203236</v>
      </c>
      <c r="L8" s="2">
        <v>2.200197</v>
      </c>
      <c r="M8" s="2">
        <v>3.205897</v>
      </c>
      <c r="N8" s="2">
        <v>2.490465</v>
      </c>
      <c r="O8" s="2">
        <v>2.083065</v>
      </c>
      <c r="P8" s="2">
        <v>2.818439</v>
      </c>
      <c r="Q8" s="2">
        <v>2.879167</v>
      </c>
      <c r="R8" s="2">
        <v>4.7157</v>
      </c>
      <c r="S8" s="2">
        <f t="shared" si="0"/>
        <v>1.8365330000000002</v>
      </c>
      <c r="T8" s="22">
        <f t="shared" si="1"/>
        <v>0.6378695643566352</v>
      </c>
    </row>
    <row r="9" spans="1:20" ht="15.75" customHeight="1">
      <c r="A9" s="1" t="s">
        <v>9</v>
      </c>
      <c r="B9" s="4">
        <v>3.799</v>
      </c>
      <c r="C9" s="4">
        <v>4.026749</v>
      </c>
      <c r="D9" s="4">
        <v>3.813798</v>
      </c>
      <c r="E9" s="4">
        <v>4.807412</v>
      </c>
      <c r="F9" s="4">
        <v>5.425604</v>
      </c>
      <c r="G9" s="4">
        <v>4.937266</v>
      </c>
      <c r="H9" s="2">
        <v>4.700472</v>
      </c>
      <c r="I9" s="2">
        <v>4.889172</v>
      </c>
      <c r="J9" s="2">
        <v>3.335792</v>
      </c>
      <c r="K9" s="2">
        <v>4.728978</v>
      </c>
      <c r="L9" s="2">
        <v>5.144547</v>
      </c>
      <c r="M9" s="2">
        <v>4.482041</v>
      </c>
      <c r="N9" s="2">
        <v>5.706707</v>
      </c>
      <c r="O9" s="2">
        <v>5.347867</v>
      </c>
      <c r="P9" s="2">
        <v>4.542004</v>
      </c>
      <c r="Q9" s="2">
        <v>5.351369</v>
      </c>
      <c r="R9" s="2">
        <v>5.893874</v>
      </c>
      <c r="S9" s="2">
        <f t="shared" si="0"/>
        <v>0.5425050000000002</v>
      </c>
      <c r="T9" s="22">
        <f t="shared" si="1"/>
        <v>0.10137686263085208</v>
      </c>
    </row>
    <row r="10" spans="1:20" ht="15.75" customHeight="1">
      <c r="A10" s="1" t="s">
        <v>10</v>
      </c>
      <c r="B10" s="4">
        <v>5.756</v>
      </c>
      <c r="C10" s="4">
        <v>7.122008</v>
      </c>
      <c r="D10" s="4">
        <v>6.071455</v>
      </c>
      <c r="E10" s="4">
        <v>6.089923</v>
      </c>
      <c r="F10" s="4">
        <v>6.358847</v>
      </c>
      <c r="G10" s="4">
        <v>6.622991</v>
      </c>
      <c r="H10" s="2">
        <v>5.284579</v>
      </c>
      <c r="I10" s="2">
        <v>6.249153</v>
      </c>
      <c r="J10" s="2">
        <v>7.699796</v>
      </c>
      <c r="K10" s="2">
        <v>6.758314</v>
      </c>
      <c r="L10" s="2">
        <v>6.386264</v>
      </c>
      <c r="M10" s="2">
        <v>6.570935</v>
      </c>
      <c r="N10" s="2">
        <v>6.751667</v>
      </c>
      <c r="O10" s="2">
        <v>6.948484</v>
      </c>
      <c r="P10" s="2">
        <v>7.773473</v>
      </c>
      <c r="Q10" s="2">
        <v>5.764039</v>
      </c>
      <c r="R10" s="2">
        <v>8.903345</v>
      </c>
      <c r="S10" s="2">
        <f t="shared" si="0"/>
        <v>3.1393059999999995</v>
      </c>
      <c r="T10" s="22">
        <f t="shared" si="1"/>
        <v>0.5446364953464055</v>
      </c>
    </row>
    <row r="11" spans="1:20" ht="15.75" customHeight="1">
      <c r="A11" s="1" t="s">
        <v>11</v>
      </c>
      <c r="B11" s="4">
        <v>6.956</v>
      </c>
      <c r="C11" s="4">
        <v>7.088231</v>
      </c>
      <c r="D11" s="4">
        <v>6.76156</v>
      </c>
      <c r="E11" s="4">
        <v>7.329041</v>
      </c>
      <c r="F11" s="4">
        <v>7.017177</v>
      </c>
      <c r="G11" s="4">
        <v>8.203484</v>
      </c>
      <c r="H11" s="2">
        <v>7.287985</v>
      </c>
      <c r="I11" s="2">
        <v>7.931701</v>
      </c>
      <c r="J11" s="2">
        <v>7.18236</v>
      </c>
      <c r="K11" s="2">
        <v>8.089753</v>
      </c>
      <c r="L11" s="2">
        <v>8.19737</v>
      </c>
      <c r="M11" s="2">
        <v>8.158501</v>
      </c>
      <c r="N11" s="2">
        <v>8.493847</v>
      </c>
      <c r="O11" s="2">
        <v>10.112381</v>
      </c>
      <c r="P11" s="2">
        <v>7.860455</v>
      </c>
      <c r="Q11" s="2">
        <v>9.378158</v>
      </c>
      <c r="R11" s="2">
        <v>10.72039</v>
      </c>
      <c r="S11" s="2">
        <f>+R11-Q11</f>
        <v>1.3422319999999992</v>
      </c>
      <c r="T11" s="22">
        <f>+S11/Q11</f>
        <v>0.14312320180572763</v>
      </c>
    </row>
    <row r="12" spans="1:20" ht="15.75" customHeight="1">
      <c r="A12" s="1" t="s">
        <v>12</v>
      </c>
      <c r="B12" s="4">
        <v>8.056</v>
      </c>
      <c r="C12" s="4">
        <v>8.034113</v>
      </c>
      <c r="D12" s="4">
        <v>7.49343</v>
      </c>
      <c r="E12" s="4">
        <v>8.612776</v>
      </c>
      <c r="F12" s="4">
        <v>8.273994</v>
      </c>
      <c r="G12" s="4">
        <v>7.704516</v>
      </c>
      <c r="H12" s="2">
        <v>7.794357</v>
      </c>
      <c r="I12" s="2">
        <v>7.874296</v>
      </c>
      <c r="J12" s="2">
        <v>7.918548</v>
      </c>
      <c r="K12" s="2">
        <v>9.175692</v>
      </c>
      <c r="L12" s="2">
        <v>8.632072</v>
      </c>
      <c r="M12" s="2">
        <v>8.194193</v>
      </c>
      <c r="N12" s="2">
        <v>9.321936</v>
      </c>
      <c r="O12" s="2">
        <v>9.494126</v>
      </c>
      <c r="P12" s="2">
        <v>10.469179</v>
      </c>
      <c r="Q12" s="2">
        <v>10.361881</v>
      </c>
      <c r="R12" s="2">
        <v>11.56493</v>
      </c>
      <c r="S12" s="2">
        <f>+R12-Q12</f>
        <v>1.203049</v>
      </c>
      <c r="T12" s="22">
        <f>+S12/Q12</f>
        <v>0.11610334069653956</v>
      </c>
    </row>
    <row r="13" spans="1:20" ht="15.75" customHeight="1">
      <c r="A13" s="1" t="s">
        <v>13</v>
      </c>
      <c r="B13" s="4">
        <v>7.111</v>
      </c>
      <c r="C13" s="4">
        <v>8.051492</v>
      </c>
      <c r="D13" s="4">
        <v>7.246336</v>
      </c>
      <c r="E13" s="4">
        <v>8.062974</v>
      </c>
      <c r="F13" s="4">
        <v>8.330646</v>
      </c>
      <c r="G13" s="4">
        <v>7.835892</v>
      </c>
      <c r="H13" s="2">
        <v>7.854014</v>
      </c>
      <c r="I13" s="2">
        <v>8.681143</v>
      </c>
      <c r="J13" s="2">
        <v>8.212953</v>
      </c>
      <c r="K13" s="2">
        <v>7.318813</v>
      </c>
      <c r="L13" s="2">
        <v>8.636468</v>
      </c>
      <c r="M13" s="2">
        <v>8.740049</v>
      </c>
      <c r="N13" s="2">
        <v>8.914414</v>
      </c>
      <c r="O13" s="2">
        <v>9.286779</v>
      </c>
      <c r="P13" s="2">
        <v>8.761256</v>
      </c>
      <c r="Q13" s="2">
        <v>10.037716</v>
      </c>
      <c r="R13" s="2">
        <v>13.438379</v>
      </c>
      <c r="S13" s="2">
        <f>+R13-Q13</f>
        <v>3.4006629999999998</v>
      </c>
      <c r="T13" s="22">
        <f>+S13/Q13</f>
        <v>0.33878852519836183</v>
      </c>
    </row>
    <row r="14" spans="1:20" ht="15.75" customHeight="1">
      <c r="A14" s="1" t="s">
        <v>14</v>
      </c>
      <c r="B14" s="4">
        <v>6.568</v>
      </c>
      <c r="C14" s="4">
        <v>6.631925</v>
      </c>
      <c r="D14" s="4">
        <v>7.861642</v>
      </c>
      <c r="E14" s="4">
        <v>8.131362</v>
      </c>
      <c r="F14" s="4">
        <v>7.042169</v>
      </c>
      <c r="G14" s="4">
        <v>8.164735</v>
      </c>
      <c r="H14" s="2">
        <v>7.77349</v>
      </c>
      <c r="I14" s="2">
        <v>7.474983</v>
      </c>
      <c r="J14" s="2">
        <v>7.548787</v>
      </c>
      <c r="K14" s="2">
        <v>10.05606</v>
      </c>
      <c r="L14" s="2">
        <v>7.704767</v>
      </c>
      <c r="M14" s="2">
        <v>8.59693</v>
      </c>
      <c r="N14" s="2">
        <v>8.163342</v>
      </c>
      <c r="O14" s="2">
        <v>9.672797</v>
      </c>
      <c r="P14" s="2">
        <v>9.742379</v>
      </c>
      <c r="Q14" s="2">
        <v>9.497024</v>
      </c>
      <c r="R14" s="2">
        <v>10.421422</v>
      </c>
      <c r="S14" s="2">
        <f>+R14-Q14</f>
        <v>0.924398</v>
      </c>
      <c r="T14" s="22">
        <f>+S14/Q14</f>
        <v>0.09733554427155286</v>
      </c>
    </row>
    <row r="15" spans="1:20" ht="15.75" customHeight="1">
      <c r="A15" s="1" t="s">
        <v>15</v>
      </c>
      <c r="B15" s="4">
        <v>5.528</v>
      </c>
      <c r="C15" s="4">
        <v>6.788702</v>
      </c>
      <c r="D15" s="4">
        <v>5.282263</v>
      </c>
      <c r="E15" s="4">
        <v>5.53102</v>
      </c>
      <c r="F15" s="4">
        <v>5.830793</v>
      </c>
      <c r="G15" s="4">
        <v>6.167478</v>
      </c>
      <c r="H15" s="2">
        <v>6.518211</v>
      </c>
      <c r="I15" s="2">
        <v>6.396008</v>
      </c>
      <c r="J15" s="2">
        <v>6.293148</v>
      </c>
      <c r="K15" s="2">
        <v>5.727341</v>
      </c>
      <c r="L15" s="2">
        <v>6.958386</v>
      </c>
      <c r="M15" s="2">
        <v>6.072445</v>
      </c>
      <c r="N15" s="2">
        <v>7.071338</v>
      </c>
      <c r="O15" s="2">
        <v>7.173561</v>
      </c>
      <c r="P15" s="2">
        <v>6.310419</v>
      </c>
      <c r="Q15" s="2">
        <v>7.753688</v>
      </c>
      <c r="R15" s="2">
        <v>8.842531</v>
      </c>
      <c r="S15" s="2">
        <f>+R15-Q15</f>
        <v>1.088842999999999</v>
      </c>
      <c r="T15" s="22">
        <f>+S15/Q15</f>
        <v>0.1404290448622641</v>
      </c>
    </row>
    <row r="16" spans="1:20" ht="15.75" customHeight="1">
      <c r="A16" s="23" t="s">
        <v>16</v>
      </c>
      <c r="B16" s="24">
        <v>3.411671</v>
      </c>
      <c r="C16" s="24">
        <v>3.771147</v>
      </c>
      <c r="D16" s="24">
        <v>4.141934</v>
      </c>
      <c r="E16" s="24">
        <v>4.169665</v>
      </c>
      <c r="F16" s="24">
        <v>4.023147</v>
      </c>
      <c r="G16" s="24">
        <v>4.504766</v>
      </c>
      <c r="H16" s="25">
        <v>3.845895</v>
      </c>
      <c r="I16" s="25">
        <v>4.47655</v>
      </c>
      <c r="J16" s="25">
        <v>4.889952</v>
      </c>
      <c r="K16" s="25">
        <v>5.284035</v>
      </c>
      <c r="L16" s="25">
        <v>5.51775</v>
      </c>
      <c r="M16" s="25">
        <v>4.082365</v>
      </c>
      <c r="N16" s="25">
        <v>4.862034</v>
      </c>
      <c r="O16" s="25">
        <v>5.335513</v>
      </c>
      <c r="P16" s="25">
        <v>4.731058</v>
      </c>
      <c r="Q16" s="25">
        <v>4.822677</v>
      </c>
      <c r="R16" s="25"/>
      <c r="S16" s="25"/>
      <c r="T16" s="26"/>
    </row>
    <row r="17" spans="1:20" ht="15.75" customHeight="1">
      <c r="A17" s="1" t="s">
        <v>31</v>
      </c>
      <c r="B17" s="2">
        <f aca="true" t="shared" si="2" ref="B17:R17">SUM(B5:B15)</f>
        <v>49.22771999999999</v>
      </c>
      <c r="C17" s="2">
        <f t="shared" si="2"/>
        <v>53.049986</v>
      </c>
      <c r="D17" s="2">
        <f t="shared" si="2"/>
        <v>49.479715</v>
      </c>
      <c r="E17" s="2">
        <f t="shared" si="2"/>
        <v>54.133973</v>
      </c>
      <c r="F17" s="2">
        <f t="shared" si="2"/>
        <v>51.973128</v>
      </c>
      <c r="G17" s="2">
        <f t="shared" si="2"/>
        <v>55.635728</v>
      </c>
      <c r="H17" s="2">
        <f t="shared" si="2"/>
        <v>49.561844</v>
      </c>
      <c r="I17" s="2">
        <f t="shared" si="2"/>
        <v>53.94191300000001</v>
      </c>
      <c r="J17" s="2">
        <f t="shared" si="2"/>
        <v>53.768571</v>
      </c>
      <c r="K17" s="2">
        <f t="shared" si="2"/>
        <v>54.710742</v>
      </c>
      <c r="L17" s="2">
        <f t="shared" si="2"/>
        <v>54.521392</v>
      </c>
      <c r="M17" s="2">
        <f t="shared" si="2"/>
        <v>55.047928</v>
      </c>
      <c r="N17" s="2">
        <f t="shared" si="2"/>
        <v>57.661962</v>
      </c>
      <c r="O17" s="2">
        <f t="shared" si="2"/>
        <v>60.924209</v>
      </c>
      <c r="P17" s="2">
        <f t="shared" si="2"/>
        <v>59.146908999999994</v>
      </c>
      <c r="Q17" s="2">
        <f t="shared" si="2"/>
        <v>61.697610999999995</v>
      </c>
      <c r="R17" s="2">
        <f>SUM(R5:R15)</f>
        <v>77.63766199999999</v>
      </c>
      <c r="S17" s="2">
        <f>+R17-Q17</f>
        <v>15.940050999999997</v>
      </c>
      <c r="T17" s="22">
        <f>+S17/Q17</f>
        <v>0.2583576696348907</v>
      </c>
    </row>
    <row r="18" spans="1:20" ht="15.75" customHeight="1">
      <c r="A18" s="1" t="s">
        <v>32</v>
      </c>
      <c r="B18" s="2">
        <f aca="true" t="shared" si="3" ref="B18:L18">+B19-B17</f>
        <v>3.4116709999999983</v>
      </c>
      <c r="C18" s="2">
        <f t="shared" si="3"/>
        <v>3.771146999999999</v>
      </c>
      <c r="D18" s="2">
        <f t="shared" si="3"/>
        <v>4.141933999999999</v>
      </c>
      <c r="E18" s="2">
        <f t="shared" si="3"/>
        <v>4.169665000000002</v>
      </c>
      <c r="F18" s="2">
        <f t="shared" si="3"/>
        <v>4.023147000000002</v>
      </c>
      <c r="G18" s="2">
        <f t="shared" si="3"/>
        <v>4.504766000000004</v>
      </c>
      <c r="H18" s="2">
        <f t="shared" si="3"/>
        <v>3.8458949999999987</v>
      </c>
      <c r="I18" s="2">
        <f t="shared" si="3"/>
        <v>4.476549999999996</v>
      </c>
      <c r="J18" s="2">
        <f t="shared" si="3"/>
        <v>4.889952000000001</v>
      </c>
      <c r="K18" s="2">
        <f t="shared" si="3"/>
        <v>5.284035000000003</v>
      </c>
      <c r="L18" s="2">
        <f t="shared" si="3"/>
        <v>5.5177499999999995</v>
      </c>
      <c r="M18" s="2">
        <f>+M19-M17</f>
        <v>4.082365000000003</v>
      </c>
      <c r="N18" s="2">
        <f>+N19-N17</f>
        <v>4.862034000000001</v>
      </c>
      <c r="O18" s="2">
        <f>+O19-O17</f>
        <v>5.335512999999999</v>
      </c>
      <c r="P18" s="2">
        <f>+P19-P17</f>
        <v>4.731057999999997</v>
      </c>
      <c r="Q18" s="2">
        <f>+Q19-Q17</f>
        <v>4.822676999999999</v>
      </c>
      <c r="R18" s="2"/>
      <c r="S18" s="2"/>
      <c r="T18" s="22"/>
    </row>
    <row r="19" spans="1:20" ht="15.75" customHeight="1">
      <c r="A19" s="1" t="s">
        <v>23</v>
      </c>
      <c r="B19" s="2">
        <f aca="true" t="shared" si="4" ref="B19:L19">SUM(B5:B16)</f>
        <v>52.63939099999999</v>
      </c>
      <c r="C19" s="2">
        <f t="shared" si="4"/>
        <v>56.821132999999996</v>
      </c>
      <c r="D19" s="2">
        <f t="shared" si="4"/>
        <v>53.621649</v>
      </c>
      <c r="E19" s="2">
        <f t="shared" si="4"/>
        <v>58.303638</v>
      </c>
      <c r="F19" s="2">
        <f t="shared" si="4"/>
        <v>55.996275000000004</v>
      </c>
      <c r="G19" s="2">
        <f t="shared" si="4"/>
        <v>60.140494000000004</v>
      </c>
      <c r="H19" s="2">
        <f t="shared" si="4"/>
        <v>53.407739</v>
      </c>
      <c r="I19" s="2">
        <f t="shared" si="4"/>
        <v>58.418463</v>
      </c>
      <c r="J19" s="2">
        <f t="shared" si="4"/>
        <v>58.658523</v>
      </c>
      <c r="K19" s="2">
        <f t="shared" si="4"/>
        <v>59.994777000000006</v>
      </c>
      <c r="L19" s="2">
        <f t="shared" si="4"/>
        <v>60.039142</v>
      </c>
      <c r="M19" s="2">
        <f>SUM(M5:M16)</f>
        <v>59.130293</v>
      </c>
      <c r="N19" s="2">
        <f>SUM(N5:N16)</f>
        <v>62.523996000000004</v>
      </c>
      <c r="O19" s="2">
        <f>SUM(O5:O16)</f>
        <v>66.259722</v>
      </c>
      <c r="P19" s="2">
        <f>SUM(P5:P16)</f>
        <v>63.87796699999999</v>
      </c>
      <c r="Q19" s="2">
        <f>SUM(Q5:Q16)</f>
        <v>66.520288</v>
      </c>
      <c r="R19" s="2"/>
      <c r="S19" s="2"/>
      <c r="T19" s="22"/>
    </row>
    <row r="20" spans="2:18" ht="15.75" customHeight="1">
      <c r="B20" s="4"/>
      <c r="C20" s="4"/>
      <c r="D20" s="4"/>
      <c r="E20" s="4"/>
      <c r="F20" s="4"/>
      <c r="H20" s="4"/>
      <c r="I20" s="4"/>
      <c r="J20" s="2"/>
      <c r="K20" s="27"/>
      <c r="L20" s="27"/>
      <c r="M20" s="2"/>
      <c r="N20" s="22"/>
      <c r="O20" s="22"/>
      <c r="P20" s="22"/>
      <c r="Q20" s="22"/>
      <c r="R20" s="22"/>
    </row>
    <row r="21" spans="1:13" ht="15">
      <c r="A21" s="7"/>
      <c r="C21" s="5"/>
      <c r="D21" s="28"/>
      <c r="E21" s="29"/>
      <c r="G21" s="28"/>
      <c r="H21" s="29"/>
      <c r="J21" s="28"/>
      <c r="K21" s="27"/>
      <c r="L21" s="2"/>
      <c r="M21" s="30"/>
    </row>
    <row r="22" spans="1:13" ht="15">
      <c r="A22" s="31" t="s">
        <v>25</v>
      </c>
      <c r="B22" s="4"/>
      <c r="C22" s="32" t="str">
        <f>+R4</f>
        <v>2016*</v>
      </c>
      <c r="D22" s="4" t="str">
        <f>+O3</f>
        <v>Estimated *</v>
      </c>
      <c r="E22" s="4"/>
      <c r="F22" s="4"/>
      <c r="H22" s="4"/>
      <c r="I22" s="4"/>
      <c r="J22" s="33"/>
      <c r="K22" s="2"/>
      <c r="L22" s="2"/>
      <c r="M22" s="34"/>
    </row>
    <row r="23" spans="1:13" ht="15">
      <c r="A23" s="19" t="s">
        <v>22</v>
      </c>
      <c r="B23" s="20"/>
      <c r="C23" s="20"/>
      <c r="D23" s="35" t="str">
        <f>+R4</f>
        <v>2016*</v>
      </c>
      <c r="E23" s="20" t="str">
        <f>+A19</f>
        <v>Upto Dec</v>
      </c>
      <c r="F23" s="4"/>
      <c r="H23" s="4"/>
      <c r="I23" s="4"/>
      <c r="J23" s="33"/>
      <c r="K23" s="2"/>
      <c r="L23" s="2"/>
      <c r="M23" s="22"/>
    </row>
    <row r="24" spans="1:13" ht="15">
      <c r="A24" s="23" t="s">
        <v>28</v>
      </c>
      <c r="B24" s="24"/>
      <c r="C24" s="24"/>
      <c r="D24" s="36"/>
      <c r="E24" s="24" t="str">
        <f>+A18</f>
        <v>Dec-Dec</v>
      </c>
      <c r="F24" s="4"/>
      <c r="H24" s="4"/>
      <c r="I24" s="4"/>
      <c r="J24" s="33"/>
      <c r="K24" s="4"/>
      <c r="L24" s="2"/>
      <c r="M24" s="22"/>
    </row>
    <row r="25" spans="2:13" ht="15">
      <c r="B25" s="4"/>
      <c r="C25" s="4"/>
      <c r="D25" s="4"/>
      <c r="E25" s="4"/>
      <c r="F25" s="4"/>
      <c r="H25" s="4"/>
      <c r="I25" s="4"/>
      <c r="J25" s="33"/>
      <c r="K25" s="4"/>
      <c r="L25" s="4"/>
      <c r="M25" s="22"/>
    </row>
    <row r="26" spans="1:18" ht="15">
      <c r="A26" s="1" t="s">
        <v>2</v>
      </c>
      <c r="B26" s="37" t="s">
        <v>17</v>
      </c>
      <c r="C26" s="38" t="s">
        <v>4</v>
      </c>
      <c r="D26" s="38"/>
      <c r="E26" s="1" t="s">
        <v>2</v>
      </c>
      <c r="F26" s="37" t="s">
        <v>17</v>
      </c>
      <c r="G26" s="38" t="s">
        <v>4</v>
      </c>
      <c r="H26" s="4"/>
      <c r="I26" s="1" t="s">
        <v>2</v>
      </c>
      <c r="J26" s="37" t="s">
        <v>17</v>
      </c>
      <c r="K26" s="38" t="s">
        <v>4</v>
      </c>
      <c r="L26" s="4"/>
      <c r="M26" s="1" t="s">
        <v>2</v>
      </c>
      <c r="N26" s="37" t="s">
        <v>17</v>
      </c>
      <c r="O26" s="38" t="s">
        <v>4</v>
      </c>
      <c r="P26" s="37"/>
      <c r="Q26" s="37"/>
      <c r="R26" s="37"/>
    </row>
    <row r="27" spans="1:18" ht="15">
      <c r="A27" s="19" t="str">
        <f>+$A$18</f>
        <v>Dec-Dec</v>
      </c>
      <c r="B27" s="39">
        <f>+B4</f>
        <v>2000</v>
      </c>
      <c r="C27" s="21">
        <f>+B18</f>
        <v>3.4116709999999983</v>
      </c>
      <c r="D27" s="4"/>
      <c r="E27" s="58" t="str">
        <f>+$A$18</f>
        <v>Dec-Dec</v>
      </c>
      <c r="F27" s="39">
        <f>+C4</f>
        <v>2001</v>
      </c>
      <c r="G27" s="21">
        <f>+C18</f>
        <v>3.771146999999999</v>
      </c>
      <c r="H27" s="4"/>
      <c r="I27" s="58" t="str">
        <f>+$A$18</f>
        <v>Dec-Dec</v>
      </c>
      <c r="J27" s="39">
        <f>+D4</f>
        <v>2002</v>
      </c>
      <c r="K27" s="21">
        <f>+D18</f>
        <v>4.141933999999999</v>
      </c>
      <c r="L27" s="4"/>
      <c r="M27" s="58" t="str">
        <f>+$A$18</f>
        <v>Dec-Dec</v>
      </c>
      <c r="N27" s="39">
        <f>+E4</f>
        <v>2003</v>
      </c>
      <c r="O27" s="21">
        <f>+E18</f>
        <v>4.169665000000002</v>
      </c>
      <c r="P27" s="40"/>
      <c r="Q27" s="40"/>
      <c r="R27" s="40"/>
    </row>
    <row r="28" spans="1:18" ht="15">
      <c r="A28" s="23" t="str">
        <f>+$A$17</f>
        <v>Upto NOV</v>
      </c>
      <c r="B28" s="41" t="str">
        <f>+$R$4</f>
        <v>2016*</v>
      </c>
      <c r="C28" s="25">
        <f>+$R$17</f>
        <v>77.63766199999999</v>
      </c>
      <c r="D28" s="4"/>
      <c r="E28" s="59" t="str">
        <f>+$A$17</f>
        <v>Upto NOV</v>
      </c>
      <c r="F28" s="41" t="str">
        <f>+$R$4</f>
        <v>2016*</v>
      </c>
      <c r="G28" s="25">
        <f>+$R$17</f>
        <v>77.63766199999999</v>
      </c>
      <c r="H28" s="14"/>
      <c r="I28" s="59" t="str">
        <f>+$A$17</f>
        <v>Upto NOV</v>
      </c>
      <c r="J28" s="41" t="str">
        <f>+$R$4</f>
        <v>2016*</v>
      </c>
      <c r="K28" s="25">
        <f>+$R$17</f>
        <v>77.63766199999999</v>
      </c>
      <c r="L28" s="4"/>
      <c r="M28" s="59" t="str">
        <f>+$A$17</f>
        <v>Upto NOV</v>
      </c>
      <c r="N28" s="41" t="str">
        <f>+$R$4</f>
        <v>2016*</v>
      </c>
      <c r="O28" s="25">
        <f>+$R$17</f>
        <v>77.63766199999999</v>
      </c>
      <c r="P28" s="40"/>
      <c r="Q28" s="40"/>
      <c r="R28" s="40"/>
    </row>
    <row r="29" spans="1:18" ht="15">
      <c r="A29" s="7" t="str">
        <f>+$A$19</f>
        <v>Upto Dec</v>
      </c>
      <c r="B29" s="40" t="str">
        <f>+$R$4</f>
        <v>2016*</v>
      </c>
      <c r="C29" s="2">
        <f>+C28+C27</f>
        <v>81.04933299999999</v>
      </c>
      <c r="D29" s="4"/>
      <c r="E29" s="60" t="str">
        <f>+$A$19</f>
        <v>Upto Dec</v>
      </c>
      <c r="F29" s="40" t="str">
        <f>+$R$4</f>
        <v>2016*</v>
      </c>
      <c r="G29" s="2">
        <f>+G28+G27</f>
        <v>81.40880899999999</v>
      </c>
      <c r="H29" s="4"/>
      <c r="I29" s="60" t="str">
        <f>+$A$19</f>
        <v>Upto Dec</v>
      </c>
      <c r="J29" s="40" t="str">
        <f>+$R$4</f>
        <v>2016*</v>
      </c>
      <c r="K29" s="2">
        <f>+K28+K27</f>
        <v>81.779596</v>
      </c>
      <c r="L29" s="4"/>
      <c r="M29" s="60" t="str">
        <f>+$A$19</f>
        <v>Upto Dec</v>
      </c>
      <c r="N29" s="40" t="str">
        <f>+$R$4</f>
        <v>2016*</v>
      </c>
      <c r="O29" s="2">
        <f>+O28+O27</f>
        <v>81.80732699999999</v>
      </c>
      <c r="P29" s="40"/>
      <c r="Q29" s="40"/>
      <c r="R29" s="40"/>
    </row>
    <row r="30" spans="1:10" ht="15">
      <c r="A30" s="7"/>
      <c r="B30" s="42"/>
      <c r="D30" s="7"/>
      <c r="E30" s="7"/>
      <c r="F30" s="42"/>
      <c r="G30" s="7"/>
      <c r="H30" s="4"/>
      <c r="J30" s="42"/>
    </row>
    <row r="31" spans="1:18" ht="15">
      <c r="A31" s="1" t="s">
        <v>2</v>
      </c>
      <c r="B31" s="37" t="s">
        <v>17</v>
      </c>
      <c r="C31" s="38" t="s">
        <v>4</v>
      </c>
      <c r="D31" s="38"/>
      <c r="E31" s="1" t="s">
        <v>2</v>
      </c>
      <c r="F31" s="37" t="s">
        <v>17</v>
      </c>
      <c r="G31" s="38" t="s">
        <v>4</v>
      </c>
      <c r="I31" s="1" t="s">
        <v>2</v>
      </c>
      <c r="J31" s="37" t="s">
        <v>17</v>
      </c>
      <c r="K31" s="38" t="s">
        <v>4</v>
      </c>
      <c r="L31" s="4"/>
      <c r="M31" s="1" t="s">
        <v>2</v>
      </c>
      <c r="N31" s="37" t="s">
        <v>17</v>
      </c>
      <c r="O31" s="38" t="s">
        <v>4</v>
      </c>
      <c r="P31" s="37"/>
      <c r="Q31" s="37"/>
      <c r="R31" s="37"/>
    </row>
    <row r="32" spans="1:18" ht="15">
      <c r="A32" s="19" t="str">
        <f>+$A$18</f>
        <v>Dec-Dec</v>
      </c>
      <c r="B32" s="39" t="str">
        <f>+F4</f>
        <v>2004</v>
      </c>
      <c r="C32" s="21">
        <f>+F18</f>
        <v>4.023147000000002</v>
      </c>
      <c r="D32" s="4"/>
      <c r="E32" s="58" t="str">
        <f>+$A$18</f>
        <v>Dec-Dec</v>
      </c>
      <c r="F32" s="39">
        <f>+G4</f>
        <v>2005</v>
      </c>
      <c r="G32" s="21">
        <f>+G18</f>
        <v>4.504766000000004</v>
      </c>
      <c r="I32" s="58" t="str">
        <f>+$A$18</f>
        <v>Dec-Dec</v>
      </c>
      <c r="J32" s="39">
        <f>+H4</f>
        <v>2006</v>
      </c>
      <c r="K32" s="21">
        <f>+H18</f>
        <v>3.8458949999999987</v>
      </c>
      <c r="L32" s="4"/>
      <c r="M32" s="58" t="str">
        <f>+$A$18</f>
        <v>Dec-Dec</v>
      </c>
      <c r="N32" s="39">
        <f>+I4</f>
        <v>2007</v>
      </c>
      <c r="O32" s="21">
        <f>+I18</f>
        <v>4.476549999999996</v>
      </c>
      <c r="P32" s="40"/>
      <c r="Q32" s="40"/>
      <c r="R32" s="40"/>
    </row>
    <row r="33" spans="1:18" ht="15">
      <c r="A33" s="23" t="str">
        <f>+$A$17</f>
        <v>Upto NOV</v>
      </c>
      <c r="B33" s="41" t="str">
        <f>+$R$4</f>
        <v>2016*</v>
      </c>
      <c r="C33" s="25">
        <f>+$R$17</f>
        <v>77.63766199999999</v>
      </c>
      <c r="D33" s="4"/>
      <c r="E33" s="59" t="str">
        <f>+$A$17</f>
        <v>Upto NOV</v>
      </c>
      <c r="F33" s="41" t="str">
        <f>+$R$4</f>
        <v>2016*</v>
      </c>
      <c r="G33" s="25">
        <f>+$R$17</f>
        <v>77.63766199999999</v>
      </c>
      <c r="I33" s="59" t="str">
        <f>+$A$17</f>
        <v>Upto NOV</v>
      </c>
      <c r="J33" s="41" t="str">
        <f>+$R$4</f>
        <v>2016*</v>
      </c>
      <c r="K33" s="25">
        <f>+$R$17</f>
        <v>77.63766199999999</v>
      </c>
      <c r="L33" s="4"/>
      <c r="M33" s="59" t="str">
        <f>+$A$17</f>
        <v>Upto NOV</v>
      </c>
      <c r="N33" s="41" t="str">
        <f>+$R$4</f>
        <v>2016*</v>
      </c>
      <c r="O33" s="25">
        <f>+$R$17</f>
        <v>77.63766199999999</v>
      </c>
      <c r="P33" s="40"/>
      <c r="Q33" s="40"/>
      <c r="R33" s="40"/>
    </row>
    <row r="34" spans="1:18" ht="15">
      <c r="A34" s="7" t="str">
        <f>+$A$19</f>
        <v>Upto Dec</v>
      </c>
      <c r="B34" s="40" t="str">
        <f>+$R$4</f>
        <v>2016*</v>
      </c>
      <c r="C34" s="2">
        <f>+C33+C32</f>
        <v>81.660809</v>
      </c>
      <c r="D34" s="4"/>
      <c r="E34" s="60" t="str">
        <f>+$A$19</f>
        <v>Upto Dec</v>
      </c>
      <c r="F34" s="40" t="str">
        <f>+$R$4</f>
        <v>2016*</v>
      </c>
      <c r="G34" s="2">
        <f>+G33+G32</f>
        <v>82.142428</v>
      </c>
      <c r="I34" s="60" t="str">
        <f>+$A$19</f>
        <v>Upto Dec</v>
      </c>
      <c r="J34" s="40" t="str">
        <f>+$R$4</f>
        <v>2016*</v>
      </c>
      <c r="K34" s="2">
        <f>+K33+K32</f>
        <v>81.48355699999999</v>
      </c>
      <c r="L34" s="4"/>
      <c r="M34" s="60" t="str">
        <f>+$A$19</f>
        <v>Upto Dec</v>
      </c>
      <c r="N34" s="40" t="str">
        <f>+$R$4</f>
        <v>2016*</v>
      </c>
      <c r="O34" s="2">
        <f>+O33+O32</f>
        <v>82.11421199999998</v>
      </c>
      <c r="P34" s="40"/>
      <c r="Q34" s="40"/>
      <c r="R34" s="40"/>
    </row>
    <row r="35" spans="1:13" ht="15">
      <c r="A35" s="7"/>
      <c r="B35" s="42"/>
      <c r="D35" s="4"/>
      <c r="E35" s="7"/>
      <c r="F35" s="42"/>
      <c r="G35" s="7"/>
      <c r="H35" s="4"/>
      <c r="J35" s="42"/>
      <c r="M35" s="22"/>
    </row>
    <row r="36" spans="1:18" ht="15">
      <c r="A36" s="1" t="s">
        <v>2</v>
      </c>
      <c r="B36" s="37" t="s">
        <v>17</v>
      </c>
      <c r="C36" s="38" t="s">
        <v>4</v>
      </c>
      <c r="E36" s="1" t="s">
        <v>2</v>
      </c>
      <c r="F36" s="37" t="s">
        <v>17</v>
      </c>
      <c r="G36" s="38" t="s">
        <v>4</v>
      </c>
      <c r="H36" s="4"/>
      <c r="I36" s="1" t="s">
        <v>2</v>
      </c>
      <c r="J36" s="37" t="s">
        <v>17</v>
      </c>
      <c r="K36" s="38" t="s">
        <v>4</v>
      </c>
      <c r="L36" s="38"/>
      <c r="M36" s="1" t="s">
        <v>2</v>
      </c>
      <c r="N36" s="37" t="s">
        <v>17</v>
      </c>
      <c r="O36" s="38" t="s">
        <v>4</v>
      </c>
      <c r="P36" s="37"/>
      <c r="Q36" s="37"/>
      <c r="R36" s="37"/>
    </row>
    <row r="37" spans="1:18" ht="15">
      <c r="A37" s="19" t="str">
        <f>+$A$18</f>
        <v>Dec-Dec</v>
      </c>
      <c r="B37" s="39">
        <f>+J4</f>
        <v>2008</v>
      </c>
      <c r="C37" s="21">
        <f>+J18</f>
        <v>4.889952000000001</v>
      </c>
      <c r="E37" s="58" t="str">
        <f>+$A$18</f>
        <v>Dec-Dec</v>
      </c>
      <c r="F37" s="39">
        <f>+K4</f>
        <v>2009</v>
      </c>
      <c r="G37" s="21">
        <f>+K18</f>
        <v>5.284035000000003</v>
      </c>
      <c r="I37" s="58" t="str">
        <f>+$A$18</f>
        <v>Dec-Dec</v>
      </c>
      <c r="J37" s="39">
        <f>+L4</f>
        <v>2010</v>
      </c>
      <c r="K37" s="21">
        <f>+L18</f>
        <v>5.5177499999999995</v>
      </c>
      <c r="L37" s="4"/>
      <c r="M37" s="58" t="str">
        <f>+$A$18</f>
        <v>Dec-Dec</v>
      </c>
      <c r="N37" s="39">
        <f>+M4</f>
        <v>2011</v>
      </c>
      <c r="O37" s="21">
        <f>+M18</f>
        <v>4.082365000000003</v>
      </c>
      <c r="P37" s="40"/>
      <c r="Q37" s="40"/>
      <c r="R37" s="40"/>
    </row>
    <row r="38" spans="1:18" ht="15">
      <c r="A38" s="23" t="str">
        <f>+$A$17</f>
        <v>Upto NOV</v>
      </c>
      <c r="B38" s="41" t="str">
        <f>+$R$4</f>
        <v>2016*</v>
      </c>
      <c r="C38" s="25">
        <f>+$R$17</f>
        <v>77.63766199999999</v>
      </c>
      <c r="E38" s="59" t="str">
        <f>+$A$17</f>
        <v>Upto NOV</v>
      </c>
      <c r="F38" s="41" t="str">
        <f>+$R$4</f>
        <v>2016*</v>
      </c>
      <c r="G38" s="25">
        <f>+$R$17</f>
        <v>77.63766199999999</v>
      </c>
      <c r="H38" s="4"/>
      <c r="I38" s="59" t="str">
        <f>+$A$17</f>
        <v>Upto NOV</v>
      </c>
      <c r="J38" s="41" t="str">
        <f>+$R$4</f>
        <v>2016*</v>
      </c>
      <c r="K38" s="25">
        <f>+$R$17</f>
        <v>77.63766199999999</v>
      </c>
      <c r="L38" s="4"/>
      <c r="M38" s="59" t="str">
        <f>+$A$17</f>
        <v>Upto NOV</v>
      </c>
      <c r="N38" s="41" t="str">
        <f>+$R$4</f>
        <v>2016*</v>
      </c>
      <c r="O38" s="25">
        <f>+$R$17</f>
        <v>77.63766199999999</v>
      </c>
      <c r="P38" s="40"/>
      <c r="Q38" s="40"/>
      <c r="R38" s="40"/>
    </row>
    <row r="39" spans="1:18" ht="15">
      <c r="A39" s="7" t="str">
        <f>+$A$19</f>
        <v>Upto Dec</v>
      </c>
      <c r="B39" s="40" t="str">
        <f>+$R$4</f>
        <v>2016*</v>
      </c>
      <c r="C39" s="2">
        <f>+C38+C37</f>
        <v>82.527614</v>
      </c>
      <c r="E39" s="60" t="str">
        <f>+$A$19</f>
        <v>Upto Dec</v>
      </c>
      <c r="F39" s="40" t="str">
        <f>+$R$4</f>
        <v>2016*</v>
      </c>
      <c r="G39" s="2">
        <f>+G38+G37</f>
        <v>82.921697</v>
      </c>
      <c r="H39" s="33"/>
      <c r="I39" s="60" t="str">
        <f>+$A$19</f>
        <v>Upto Dec</v>
      </c>
      <c r="J39" s="40" t="str">
        <f>+$R$4</f>
        <v>2016*</v>
      </c>
      <c r="K39" s="2">
        <f>+K38+K37</f>
        <v>83.15541199999998</v>
      </c>
      <c r="L39" s="4"/>
      <c r="M39" s="60" t="str">
        <f>+$A$19</f>
        <v>Upto Dec</v>
      </c>
      <c r="N39" s="40" t="str">
        <f>+$R$4</f>
        <v>2016*</v>
      </c>
      <c r="O39" s="2">
        <f>+O38+O37</f>
        <v>81.72002699999999</v>
      </c>
      <c r="P39" s="40"/>
      <c r="Q39" s="40"/>
      <c r="R39" s="40"/>
    </row>
    <row r="41" spans="1:15" ht="15">
      <c r="A41" s="1" t="s">
        <v>2</v>
      </c>
      <c r="B41" s="37" t="s">
        <v>17</v>
      </c>
      <c r="C41" s="38" t="s">
        <v>4</v>
      </c>
      <c r="E41" s="1" t="s">
        <v>2</v>
      </c>
      <c r="F41" s="37" t="s">
        <v>17</v>
      </c>
      <c r="G41" s="38" t="s">
        <v>4</v>
      </c>
      <c r="I41" s="1" t="s">
        <v>2</v>
      </c>
      <c r="J41" s="37" t="s">
        <v>17</v>
      </c>
      <c r="K41" s="38" t="s">
        <v>4</v>
      </c>
      <c r="M41" s="23" t="s">
        <v>2</v>
      </c>
      <c r="N41" s="56" t="s">
        <v>17</v>
      </c>
      <c r="O41" s="57" t="s">
        <v>4</v>
      </c>
    </row>
    <row r="42" spans="1:15" ht="15">
      <c r="A42" s="19" t="str">
        <f>+$A$18</f>
        <v>Dec-Dec</v>
      </c>
      <c r="B42" s="39">
        <f>+N4</f>
        <v>2012</v>
      </c>
      <c r="C42" s="21">
        <f>+N18</f>
        <v>4.862034000000001</v>
      </c>
      <c r="E42" s="58" t="str">
        <f>+$A$18</f>
        <v>Dec-Dec</v>
      </c>
      <c r="F42" s="39">
        <f>+O4</f>
        <v>2013</v>
      </c>
      <c r="G42" s="21">
        <f>+O18</f>
        <v>5.335512999999999</v>
      </c>
      <c r="I42" s="58" t="str">
        <f>+$A$18</f>
        <v>Dec-Dec</v>
      </c>
      <c r="J42" s="39">
        <f>+P4</f>
        <v>2014</v>
      </c>
      <c r="K42" s="21">
        <f>+P18</f>
        <v>4.731057999999997</v>
      </c>
      <c r="M42" s="58" t="str">
        <f>+$A$18</f>
        <v>Dec-Dec</v>
      </c>
      <c r="N42" s="42" t="str">
        <f>+Q4</f>
        <v>2015*</v>
      </c>
      <c r="O42" s="2">
        <f>+Q18</f>
        <v>4.822676999999999</v>
      </c>
    </row>
    <row r="43" spans="1:15" ht="15">
      <c r="A43" s="23" t="str">
        <f>+$A$17</f>
        <v>Upto NOV</v>
      </c>
      <c r="B43" s="41" t="str">
        <f>+$R$4</f>
        <v>2016*</v>
      </c>
      <c r="C43" s="25">
        <f>+$R$17</f>
        <v>77.63766199999999</v>
      </c>
      <c r="E43" s="59" t="str">
        <f>+$A$17</f>
        <v>Upto NOV</v>
      </c>
      <c r="F43" s="41" t="str">
        <f>+$R$4</f>
        <v>2016*</v>
      </c>
      <c r="G43" s="25">
        <f>+$R$17</f>
        <v>77.63766199999999</v>
      </c>
      <c r="I43" s="59" t="str">
        <f>+$A$17</f>
        <v>Upto NOV</v>
      </c>
      <c r="J43" s="41" t="str">
        <f>+$R$4</f>
        <v>2016*</v>
      </c>
      <c r="K43" s="25">
        <f>+$R$17</f>
        <v>77.63766199999999</v>
      </c>
      <c r="M43" s="59" t="str">
        <f>+$A$17</f>
        <v>Upto NOV</v>
      </c>
      <c r="N43" s="41" t="str">
        <f>+$R$4</f>
        <v>2016*</v>
      </c>
      <c r="O43" s="25">
        <f>+$R$17</f>
        <v>77.63766199999999</v>
      </c>
    </row>
    <row r="44" spans="1:15" ht="15">
      <c r="A44" s="7" t="str">
        <f>+$A$19</f>
        <v>Upto Dec</v>
      </c>
      <c r="B44" s="40" t="str">
        <f>+$R$4</f>
        <v>2016*</v>
      </c>
      <c r="C44" s="2">
        <f>+C43+C42</f>
        <v>82.499696</v>
      </c>
      <c r="E44" s="60" t="str">
        <f>+$A$19</f>
        <v>Upto Dec</v>
      </c>
      <c r="F44" s="40" t="str">
        <f>+$R$4</f>
        <v>2016*</v>
      </c>
      <c r="G44" s="2">
        <f>+G43+G42</f>
        <v>82.973175</v>
      </c>
      <c r="I44" s="60" t="str">
        <f>+$A$19</f>
        <v>Upto Dec</v>
      </c>
      <c r="J44" s="40" t="str">
        <f>+$R$4</f>
        <v>2016*</v>
      </c>
      <c r="K44" s="2">
        <f>+K43+K42</f>
        <v>82.36872</v>
      </c>
      <c r="M44" s="60" t="str">
        <f>+$A$19</f>
        <v>Upto Dec</v>
      </c>
      <c r="N44" s="40" t="str">
        <f>+$R$4</f>
        <v>2016*</v>
      </c>
      <c r="O44" s="2">
        <f>+O43+O42</f>
        <v>82.46033899999999</v>
      </c>
    </row>
    <row r="45" spans="1:4" ht="15">
      <c r="A45" s="7"/>
      <c r="B45" s="40"/>
      <c r="C45" s="40"/>
      <c r="D45" s="2"/>
    </row>
    <row r="46" spans="1:4" ht="15">
      <c r="A46" s="7"/>
      <c r="B46" s="40"/>
      <c r="C46" s="40"/>
      <c r="D46" s="2"/>
    </row>
    <row r="47" spans="1:2" ht="15">
      <c r="A47" s="43" t="s">
        <v>21</v>
      </c>
      <c r="B47" s="42"/>
    </row>
    <row r="48" spans="1:23" ht="15">
      <c r="A48" s="44" t="s">
        <v>17</v>
      </c>
      <c r="B48" s="44" t="s">
        <v>4</v>
      </c>
      <c r="D48" s="44" t="s">
        <v>17</v>
      </c>
      <c r="E48" s="44" t="s">
        <v>4</v>
      </c>
      <c r="G48" s="44" t="s">
        <v>17</v>
      </c>
      <c r="H48" s="44" t="s">
        <v>4</v>
      </c>
      <c r="M48" s="45"/>
      <c r="N48" s="45"/>
      <c r="O48" s="45"/>
      <c r="P48" s="45"/>
      <c r="Q48" s="45"/>
      <c r="R48" s="45"/>
      <c r="T48" s="45"/>
      <c r="V48" s="45"/>
      <c r="W48" s="45"/>
    </row>
    <row r="49" spans="1:23" ht="15">
      <c r="A49" s="46">
        <v>1960</v>
      </c>
      <c r="D49" s="28">
        <v>1980</v>
      </c>
      <c r="E49" s="29">
        <v>40</v>
      </c>
      <c r="G49" s="28">
        <v>2000</v>
      </c>
      <c r="H49" s="2">
        <f>+B19</f>
        <v>52.63939099999999</v>
      </c>
      <c r="V49" s="28"/>
      <c r="W49" s="2"/>
    </row>
    <row r="50" spans="1:23" ht="15">
      <c r="A50" s="46">
        <v>1961</v>
      </c>
      <c r="B50" s="7">
        <v>26.5</v>
      </c>
      <c r="D50" s="28">
        <v>1981</v>
      </c>
      <c r="E50" s="29">
        <v>41.3</v>
      </c>
      <c r="G50" s="28">
        <v>2001</v>
      </c>
      <c r="H50" s="2">
        <f>+C19</f>
        <v>56.821132999999996</v>
      </c>
      <c r="V50" s="28"/>
      <c r="W50" s="2"/>
    </row>
    <row r="51" spans="1:23" ht="15">
      <c r="A51" s="46">
        <v>1962</v>
      </c>
      <c r="B51" s="7">
        <v>23.4</v>
      </c>
      <c r="D51" s="28">
        <v>1982</v>
      </c>
      <c r="E51" s="29">
        <v>40.9</v>
      </c>
      <c r="G51" s="28">
        <v>2002</v>
      </c>
      <c r="H51" s="2">
        <f>+D19</f>
        <v>53.621649</v>
      </c>
      <c r="T51" s="28"/>
      <c r="V51" s="28"/>
      <c r="W51" s="2"/>
    </row>
    <row r="52" spans="1:23" ht="15">
      <c r="A52" s="46">
        <v>1963</v>
      </c>
      <c r="B52" s="7">
        <v>24.6</v>
      </c>
      <c r="D52" s="28">
        <v>1983</v>
      </c>
      <c r="E52" s="29">
        <v>43.7</v>
      </c>
      <c r="G52" s="28">
        <v>2003</v>
      </c>
      <c r="H52" s="2">
        <f>+E19</f>
        <v>58.303638</v>
      </c>
      <c r="T52" s="28"/>
      <c r="V52" s="28"/>
      <c r="W52" s="2"/>
    </row>
    <row r="53" spans="1:23" ht="15">
      <c r="A53" s="46">
        <v>1964</v>
      </c>
      <c r="B53" s="7">
        <v>28.2</v>
      </c>
      <c r="D53" s="28">
        <v>1984</v>
      </c>
      <c r="E53" s="29">
        <v>38.2</v>
      </c>
      <c r="G53" s="28">
        <v>2004</v>
      </c>
      <c r="H53" s="2">
        <f>+F19</f>
        <v>55.996275000000004</v>
      </c>
      <c r="T53" s="28"/>
      <c r="V53" s="28"/>
      <c r="W53" s="2"/>
    </row>
    <row r="54" spans="1:23" ht="15">
      <c r="A54" s="46">
        <v>1965</v>
      </c>
      <c r="B54" s="7">
        <v>26.6</v>
      </c>
      <c r="D54" s="28">
        <v>1985</v>
      </c>
      <c r="E54" s="29">
        <v>43.3</v>
      </c>
      <c r="G54" s="28">
        <v>2005</v>
      </c>
      <c r="H54" s="2">
        <f>+G19</f>
        <v>60.140494000000004</v>
      </c>
      <c r="T54" s="28"/>
      <c r="V54" s="28"/>
      <c r="W54" s="2"/>
    </row>
    <row r="55" spans="1:23" ht="15">
      <c r="A55" s="46">
        <v>1966</v>
      </c>
      <c r="B55" s="7">
        <v>28.3</v>
      </c>
      <c r="D55" s="28">
        <v>1986</v>
      </c>
      <c r="E55" s="29">
        <v>37.6</v>
      </c>
      <c r="G55" s="28">
        <v>2006</v>
      </c>
      <c r="H55" s="2">
        <f>+H19</f>
        <v>53.407739</v>
      </c>
      <c r="T55" s="28"/>
      <c r="V55" s="28"/>
      <c r="W55" s="2"/>
    </row>
    <row r="56" spans="1:23" ht="15">
      <c r="A56" s="46">
        <v>1967</v>
      </c>
      <c r="B56" s="7">
        <v>29.3</v>
      </c>
      <c r="D56" s="28">
        <v>1987</v>
      </c>
      <c r="E56" s="29">
        <v>40.6</v>
      </c>
      <c r="G56" s="28">
        <v>2007</v>
      </c>
      <c r="H56" s="2">
        <f>+I19</f>
        <v>58.418463</v>
      </c>
      <c r="T56" s="28"/>
      <c r="V56" s="28"/>
      <c r="W56" s="2"/>
    </row>
    <row r="57" spans="1:23" ht="15">
      <c r="A57" s="46">
        <v>1968</v>
      </c>
      <c r="B57" s="7">
        <v>28.3</v>
      </c>
      <c r="D57" s="28">
        <v>1988</v>
      </c>
      <c r="E57" s="29">
        <v>43.6</v>
      </c>
      <c r="G57" s="28">
        <v>2008</v>
      </c>
      <c r="H57" s="2">
        <f>+J19</f>
        <v>58.658523</v>
      </c>
      <c r="T57" s="28"/>
      <c r="V57" s="28"/>
      <c r="W57" s="2"/>
    </row>
    <row r="58" spans="1:23" ht="15">
      <c r="A58" s="46">
        <v>1969</v>
      </c>
      <c r="B58" s="7">
        <v>29.9</v>
      </c>
      <c r="D58" s="28">
        <v>1989</v>
      </c>
      <c r="E58" s="29">
        <v>39.1</v>
      </c>
      <c r="G58" s="28">
        <v>2009</v>
      </c>
      <c r="H58" s="2">
        <f>+K19</f>
        <v>59.994777000000006</v>
      </c>
      <c r="T58" s="28"/>
      <c r="V58" s="28"/>
      <c r="W58" s="2"/>
    </row>
    <row r="59" spans="1:23" ht="15">
      <c r="A59" s="28">
        <v>1970</v>
      </c>
      <c r="B59" s="29">
        <v>31.4</v>
      </c>
      <c r="D59" s="28">
        <v>1990</v>
      </c>
      <c r="E59" s="7">
        <v>45.8</v>
      </c>
      <c r="G59" s="28">
        <v>2010</v>
      </c>
      <c r="H59" s="2">
        <f>+L19</f>
        <v>60.039142</v>
      </c>
      <c r="M59" s="28"/>
      <c r="N59" s="2"/>
      <c r="O59" s="2"/>
      <c r="P59" s="2"/>
      <c r="Q59" s="2"/>
      <c r="R59" s="2"/>
      <c r="T59" s="28"/>
      <c r="V59" s="28"/>
      <c r="W59" s="2"/>
    </row>
    <row r="60" spans="1:23" ht="15">
      <c r="A60" s="28">
        <v>1971</v>
      </c>
      <c r="B60" s="29">
        <v>12.4</v>
      </c>
      <c r="D60" s="28">
        <v>1991</v>
      </c>
      <c r="E60" s="7">
        <v>45.1</v>
      </c>
      <c r="G60" s="28">
        <v>2011</v>
      </c>
      <c r="H60" s="2">
        <f>+M19</f>
        <v>59.130293</v>
      </c>
      <c r="M60" s="28"/>
      <c r="N60" s="2"/>
      <c r="O60" s="2"/>
      <c r="P60" s="2"/>
      <c r="Q60" s="2"/>
      <c r="R60" s="2"/>
      <c r="T60" s="28"/>
      <c r="V60" s="28"/>
      <c r="W60" s="2"/>
    </row>
    <row r="61" spans="1:23" ht="15">
      <c r="A61" s="28">
        <v>1972</v>
      </c>
      <c r="B61" s="29">
        <v>23.8</v>
      </c>
      <c r="D61" s="28">
        <v>1992</v>
      </c>
      <c r="E61" s="7">
        <v>49</v>
      </c>
      <c r="G61" s="46">
        <f>+N4</f>
        <v>2012</v>
      </c>
      <c r="H61" s="2">
        <f>+N19</f>
        <v>62.523996000000004</v>
      </c>
      <c r="M61" s="28"/>
      <c r="N61" s="2"/>
      <c r="O61" s="2"/>
      <c r="P61" s="2"/>
      <c r="Q61" s="2"/>
      <c r="R61" s="2"/>
      <c r="T61" s="28"/>
      <c r="V61" s="28"/>
      <c r="W61" s="2"/>
    </row>
    <row r="62" spans="1:23" ht="15">
      <c r="A62" s="28">
        <v>1973</v>
      </c>
      <c r="B62" s="29">
        <v>27.6</v>
      </c>
      <c r="D62" s="28">
        <v>1993</v>
      </c>
      <c r="E62" s="7">
        <v>50.6</v>
      </c>
      <c r="G62" s="46">
        <v>2013</v>
      </c>
      <c r="H62" s="2">
        <f>+O19</f>
        <v>66.259722</v>
      </c>
      <c r="M62" s="28"/>
      <c r="N62" s="2"/>
      <c r="O62" s="2"/>
      <c r="P62" s="2"/>
      <c r="Q62" s="2"/>
      <c r="R62" s="2"/>
      <c r="T62" s="28"/>
      <c r="V62" s="28"/>
      <c r="W62" s="2"/>
    </row>
    <row r="63" spans="1:23" ht="15">
      <c r="A63" s="28">
        <v>1974</v>
      </c>
      <c r="B63" s="29">
        <v>32.2</v>
      </c>
      <c r="D63" s="28">
        <v>1994</v>
      </c>
      <c r="E63" s="7">
        <v>51.6</v>
      </c>
      <c r="G63" s="46">
        <v>2014</v>
      </c>
      <c r="H63" s="2">
        <f>+P19</f>
        <v>63.87796699999999</v>
      </c>
      <c r="J63" s="28"/>
      <c r="M63" s="28"/>
      <c r="N63" s="2"/>
      <c r="O63" s="2"/>
      <c r="P63" s="2"/>
      <c r="Q63" s="2"/>
      <c r="R63" s="2"/>
      <c r="T63" s="28"/>
      <c r="V63" s="28"/>
      <c r="W63" s="2"/>
    </row>
    <row r="64" spans="1:23" ht="15">
      <c r="A64" s="28">
        <v>1975</v>
      </c>
      <c r="B64" s="29">
        <v>29.1</v>
      </c>
      <c r="D64" s="28">
        <v>1995</v>
      </c>
      <c r="E64" s="7">
        <v>47.7</v>
      </c>
      <c r="G64" s="45" t="str">
        <f>+Q4</f>
        <v>2015*</v>
      </c>
      <c r="H64" s="2">
        <f>+Q19</f>
        <v>66.520288</v>
      </c>
      <c r="I64" s="12"/>
      <c r="J64" s="28"/>
      <c r="M64" s="28"/>
      <c r="N64" s="2"/>
      <c r="O64" s="2"/>
      <c r="P64" s="2"/>
      <c r="Q64" s="2"/>
      <c r="R64" s="2"/>
      <c r="T64" s="28"/>
      <c r="V64" s="28"/>
      <c r="W64" s="2"/>
    </row>
    <row r="65" spans="1:23" ht="15">
      <c r="A65" s="28">
        <v>1976</v>
      </c>
      <c r="B65" s="29">
        <v>33.3</v>
      </c>
      <c r="D65" s="28">
        <v>1996</v>
      </c>
      <c r="E65" s="7">
        <v>53.4</v>
      </c>
      <c r="G65" s="52" t="str">
        <f>+R4</f>
        <v>2016*</v>
      </c>
      <c r="H65" s="54">
        <f>+R17</f>
        <v>77.63766199999999</v>
      </c>
      <c r="I65" s="53" t="str">
        <f>+A17</f>
        <v>Upto NOV</v>
      </c>
      <c r="J65" s="28"/>
      <c r="M65" s="28"/>
      <c r="N65" s="2"/>
      <c r="O65" s="2"/>
      <c r="P65" s="2"/>
      <c r="Q65" s="2"/>
      <c r="R65" s="2"/>
      <c r="T65" s="28"/>
      <c r="V65" s="28"/>
      <c r="W65" s="2"/>
    </row>
    <row r="66" spans="1:23" ht="15">
      <c r="A66" s="28">
        <v>1977</v>
      </c>
      <c r="B66" s="29">
        <v>38.1</v>
      </c>
      <c r="D66" s="28">
        <v>1997</v>
      </c>
      <c r="E66" s="7">
        <v>50.507</v>
      </c>
      <c r="G66" s="7"/>
      <c r="J66" s="28"/>
      <c r="M66" s="28"/>
      <c r="N66" s="2"/>
      <c r="O66" s="2"/>
      <c r="P66" s="2"/>
      <c r="Q66" s="2"/>
      <c r="R66" s="2"/>
      <c r="T66" s="28"/>
      <c r="V66" s="28"/>
      <c r="W66" s="2"/>
    </row>
    <row r="67" spans="1:23" ht="15">
      <c r="A67" s="28">
        <v>1978</v>
      </c>
      <c r="B67" s="29">
        <v>37.9</v>
      </c>
      <c r="D67" s="28">
        <v>1998</v>
      </c>
      <c r="E67" s="7">
        <v>55.833</v>
      </c>
      <c r="G67" s="7"/>
      <c r="J67" s="28"/>
      <c r="M67" s="28"/>
      <c r="N67" s="2"/>
      <c r="O67" s="2"/>
      <c r="P67" s="2"/>
      <c r="Q67" s="2"/>
      <c r="R67" s="2"/>
      <c r="T67" s="28"/>
      <c r="V67" s="28"/>
      <c r="W67" s="2"/>
    </row>
    <row r="68" spans="1:23" ht="15">
      <c r="A68" s="47">
        <v>1979</v>
      </c>
      <c r="B68" s="48">
        <v>36.1</v>
      </c>
      <c r="D68" s="47">
        <v>1999</v>
      </c>
      <c r="E68" s="49">
        <v>46.185647</v>
      </c>
      <c r="G68" s="49"/>
      <c r="H68" s="49"/>
      <c r="J68" s="28"/>
      <c r="M68" s="28"/>
      <c r="N68" s="2"/>
      <c r="O68" s="2"/>
      <c r="P68" s="2"/>
      <c r="Q68" s="2"/>
      <c r="R68" s="2"/>
      <c r="T68" s="28"/>
      <c r="V68" s="28"/>
      <c r="W68" s="2"/>
    </row>
    <row r="69" spans="13:23" ht="12.75" customHeight="1">
      <c r="M69" s="28"/>
      <c r="N69" s="2"/>
      <c r="O69" s="2"/>
      <c r="P69" s="2"/>
      <c r="Q69" s="2"/>
      <c r="R69" s="2"/>
      <c r="V69" s="28"/>
      <c r="W69" s="2"/>
    </row>
    <row r="70" spans="1:23" ht="15">
      <c r="A70" s="1" t="s">
        <v>24</v>
      </c>
      <c r="V70" s="28"/>
      <c r="W70" s="2"/>
    </row>
    <row r="71" spans="2:18" ht="15">
      <c r="B71" s="4"/>
      <c r="C71" s="4"/>
      <c r="D71" s="4"/>
      <c r="E71" s="4"/>
      <c r="F71" s="4"/>
      <c r="H71" s="4"/>
      <c r="I71" s="2"/>
      <c r="J71" s="2"/>
      <c r="K71" s="2"/>
      <c r="L71" s="2"/>
      <c r="M71" s="2"/>
      <c r="N71" s="22"/>
      <c r="O71" s="22"/>
      <c r="P71" s="22"/>
      <c r="Q71" s="22"/>
      <c r="R71" s="22"/>
    </row>
    <row r="72" spans="2:18" ht="15">
      <c r="B72" s="4"/>
      <c r="C72" s="4"/>
      <c r="D72" s="4"/>
      <c r="E72" s="4"/>
      <c r="F72" s="4"/>
      <c r="H72" s="4"/>
      <c r="I72" s="2"/>
      <c r="J72" s="2"/>
      <c r="K72" s="2"/>
      <c r="L72" s="2"/>
      <c r="M72" s="2"/>
      <c r="N72" s="22"/>
      <c r="O72" s="22"/>
      <c r="P72" s="22"/>
      <c r="Q72" s="22"/>
      <c r="R72" s="22"/>
    </row>
    <row r="73" spans="2:18" ht="15">
      <c r="B73" s="4"/>
      <c r="C73" s="4"/>
      <c r="D73" s="4"/>
      <c r="E73" s="4"/>
      <c r="F73" s="4"/>
      <c r="H73" s="4"/>
      <c r="I73" s="2"/>
      <c r="J73" s="2"/>
      <c r="K73" s="2"/>
      <c r="L73" s="2"/>
      <c r="M73" s="2"/>
      <c r="N73" s="22"/>
      <c r="O73" s="22"/>
      <c r="P73" s="22"/>
      <c r="Q73" s="22"/>
      <c r="R73" s="22"/>
    </row>
    <row r="74" spans="2:18" ht="15">
      <c r="B74" s="4"/>
      <c r="C74" s="4"/>
      <c r="D74" s="4"/>
      <c r="E74" s="4"/>
      <c r="F74" s="4"/>
      <c r="H74" s="4"/>
      <c r="I74" s="2"/>
      <c r="J74" s="2"/>
      <c r="K74" s="2"/>
      <c r="L74" s="2"/>
      <c r="M74" s="2"/>
      <c r="N74" s="22"/>
      <c r="O74" s="22"/>
      <c r="P74" s="22"/>
      <c r="Q74" s="22"/>
      <c r="R74" s="22"/>
    </row>
    <row r="75" spans="2:18" ht="15">
      <c r="B75" s="4"/>
      <c r="C75" s="4"/>
      <c r="D75" s="4"/>
      <c r="E75" s="4"/>
      <c r="F75" s="4"/>
      <c r="H75" s="4"/>
      <c r="I75" s="2"/>
      <c r="J75" s="2"/>
      <c r="K75" s="2"/>
      <c r="L75" s="2"/>
      <c r="M75" s="2"/>
      <c r="N75" s="22"/>
      <c r="O75" s="22"/>
      <c r="P75" s="22"/>
      <c r="Q75" s="22"/>
      <c r="R75" s="22"/>
    </row>
    <row r="76" spans="2:18" ht="15">
      <c r="B76" s="4"/>
      <c r="C76" s="4"/>
      <c r="D76" s="4"/>
      <c r="E76" s="4"/>
      <c r="F76" s="4"/>
      <c r="H76" s="4"/>
      <c r="I76" s="2"/>
      <c r="J76" s="2"/>
      <c r="K76" s="2"/>
      <c r="L76" s="2"/>
      <c r="M76" s="2"/>
      <c r="N76" s="22"/>
      <c r="O76" s="22"/>
      <c r="P76" s="22"/>
      <c r="Q76" s="22"/>
      <c r="R76" s="22"/>
    </row>
    <row r="77" spans="2:13" ht="15">
      <c r="B77" s="4"/>
      <c r="C77" s="4"/>
      <c r="D77" s="4"/>
      <c r="E77" s="4"/>
      <c r="F77" s="4"/>
      <c r="H77" s="4"/>
      <c r="I77" s="2"/>
      <c r="J77" s="2"/>
      <c r="K77" s="2"/>
      <c r="L77" s="2"/>
      <c r="M77" s="22"/>
    </row>
    <row r="78" spans="2:13" ht="15">
      <c r="B78" s="4"/>
      <c r="C78" s="4"/>
      <c r="D78" s="4"/>
      <c r="E78" s="4"/>
      <c r="F78" s="4"/>
      <c r="H78" s="4"/>
      <c r="I78" s="2"/>
      <c r="J78" s="2"/>
      <c r="K78" s="2"/>
      <c r="L78" s="2"/>
      <c r="M78" s="22"/>
    </row>
    <row r="79" spans="2:18" ht="15">
      <c r="B79" s="4"/>
      <c r="C79" s="4"/>
      <c r="D79" s="4"/>
      <c r="E79" s="4"/>
      <c r="F79" s="4"/>
      <c r="H79" s="4"/>
      <c r="I79" s="4"/>
      <c r="J79" s="2"/>
      <c r="K79" s="2"/>
      <c r="L79" s="2"/>
      <c r="M79" s="2"/>
      <c r="N79" s="22"/>
      <c r="O79" s="22"/>
      <c r="P79" s="22"/>
      <c r="Q79" s="22"/>
      <c r="R79" s="22"/>
    </row>
    <row r="80" spans="1:10" ht="15">
      <c r="A80" s="7"/>
      <c r="D80" s="28"/>
      <c r="E80" s="29"/>
      <c r="G80" s="28"/>
      <c r="H80" s="29"/>
      <c r="J80" s="28"/>
    </row>
    <row r="81" spans="1:13" ht="15">
      <c r="A81" s="43"/>
      <c r="B81" s="4"/>
      <c r="C81" s="4"/>
      <c r="D81" s="4"/>
      <c r="E81" s="4"/>
      <c r="F81" s="4"/>
      <c r="H81" s="4"/>
      <c r="I81" s="4"/>
      <c r="J81" s="33"/>
      <c r="K81" s="4"/>
      <c r="L81" s="4"/>
      <c r="M81" s="22"/>
    </row>
    <row r="82" spans="2:13" ht="15">
      <c r="B82" s="4"/>
      <c r="C82" s="4"/>
      <c r="D82" s="4"/>
      <c r="E82" s="4"/>
      <c r="F82" s="4"/>
      <c r="H82" s="4"/>
      <c r="I82" s="4"/>
      <c r="J82" s="33"/>
      <c r="K82" s="4"/>
      <c r="L82" s="4"/>
      <c r="M82" s="22"/>
    </row>
    <row r="83" spans="2:13" ht="15">
      <c r="B83" s="4"/>
      <c r="C83" s="4"/>
      <c r="D83" s="4"/>
      <c r="E83" s="4"/>
      <c r="F83" s="4"/>
      <c r="H83" s="4"/>
      <c r="I83" s="4"/>
      <c r="J83" s="33"/>
      <c r="K83" s="4"/>
      <c r="L83" s="4"/>
      <c r="M83" s="22"/>
    </row>
    <row r="84" spans="2:13" ht="15">
      <c r="B84" s="4"/>
      <c r="C84" s="4"/>
      <c r="D84" s="4"/>
      <c r="E84" s="4"/>
      <c r="F84" s="4"/>
      <c r="H84" s="4"/>
      <c r="I84" s="4"/>
      <c r="J84" s="33"/>
      <c r="K84" s="4"/>
      <c r="L84" s="4"/>
      <c r="M84" s="22"/>
    </row>
    <row r="85" spans="2:19" ht="15">
      <c r="B85" s="37"/>
      <c r="C85" s="38"/>
      <c r="D85" s="38"/>
      <c r="E85" s="1"/>
      <c r="F85" s="37"/>
      <c r="G85" s="38"/>
      <c r="H85" s="4"/>
      <c r="I85" s="1"/>
      <c r="J85" s="37"/>
      <c r="K85" s="38"/>
      <c r="L85" s="4"/>
      <c r="M85" s="1"/>
      <c r="N85" s="37"/>
      <c r="O85" s="37"/>
      <c r="P85" s="37"/>
      <c r="Q85" s="37"/>
      <c r="R85" s="37"/>
      <c r="S85" s="38"/>
    </row>
    <row r="86" spans="2:19" ht="15">
      <c r="B86" s="40"/>
      <c r="C86" s="2"/>
      <c r="D86" s="4"/>
      <c r="E86" s="1"/>
      <c r="F86" s="40"/>
      <c r="G86" s="2"/>
      <c r="H86" s="4"/>
      <c r="I86" s="1"/>
      <c r="J86" s="40"/>
      <c r="K86" s="2"/>
      <c r="L86" s="4"/>
      <c r="M86" s="1"/>
      <c r="N86" s="40"/>
      <c r="O86" s="40"/>
      <c r="P86" s="40"/>
      <c r="Q86" s="40"/>
      <c r="R86" s="40"/>
      <c r="S86" s="2"/>
    </row>
    <row r="87" spans="2:19" ht="15">
      <c r="B87" s="40"/>
      <c r="C87" s="2"/>
      <c r="D87" s="4"/>
      <c r="E87" s="1"/>
      <c r="F87" s="40"/>
      <c r="G87" s="2"/>
      <c r="H87" s="14"/>
      <c r="I87" s="1"/>
      <c r="J87" s="40"/>
      <c r="K87" s="2"/>
      <c r="L87" s="4"/>
      <c r="M87" s="1"/>
      <c r="N87" s="40"/>
      <c r="O87" s="40"/>
      <c r="P87" s="40"/>
      <c r="Q87" s="40"/>
      <c r="R87" s="40"/>
      <c r="S87" s="2"/>
    </row>
    <row r="88" spans="1:19" ht="15">
      <c r="A88" s="7"/>
      <c r="B88" s="40"/>
      <c r="C88" s="2"/>
      <c r="D88" s="4"/>
      <c r="E88" s="7"/>
      <c r="F88" s="40"/>
      <c r="G88" s="2"/>
      <c r="H88" s="4"/>
      <c r="I88" s="1"/>
      <c r="J88" s="40"/>
      <c r="K88" s="2"/>
      <c r="L88" s="4"/>
      <c r="N88" s="40"/>
      <c r="O88" s="40"/>
      <c r="P88" s="40"/>
      <c r="Q88" s="40"/>
      <c r="R88" s="40"/>
      <c r="S88" s="2"/>
    </row>
    <row r="89" spans="1:10" ht="15">
      <c r="A89" s="7"/>
      <c r="B89" s="42"/>
      <c r="D89" s="7"/>
      <c r="E89" s="7"/>
      <c r="F89" s="42"/>
      <c r="G89" s="7"/>
      <c r="H89" s="4"/>
      <c r="J89" s="42"/>
    </row>
    <row r="90" spans="2:19" ht="15">
      <c r="B90" s="37"/>
      <c r="C90" s="38"/>
      <c r="D90" s="38"/>
      <c r="E90" s="1"/>
      <c r="F90" s="37"/>
      <c r="G90" s="38"/>
      <c r="I90" s="1"/>
      <c r="J90" s="37"/>
      <c r="K90" s="38"/>
      <c r="L90" s="4"/>
      <c r="M90" s="1"/>
      <c r="N90" s="37"/>
      <c r="O90" s="37"/>
      <c r="P90" s="37"/>
      <c r="Q90" s="37"/>
      <c r="R90" s="37"/>
      <c r="S90" s="38"/>
    </row>
    <row r="91" spans="2:19" ht="15">
      <c r="B91" s="40"/>
      <c r="C91" s="2"/>
      <c r="D91" s="4"/>
      <c r="E91" s="1"/>
      <c r="F91" s="40"/>
      <c r="G91" s="2"/>
      <c r="I91" s="1"/>
      <c r="J91" s="40"/>
      <c r="K91" s="2"/>
      <c r="L91" s="4"/>
      <c r="M91" s="1"/>
      <c r="N91" s="40"/>
      <c r="O91" s="40"/>
      <c r="P91" s="40"/>
      <c r="Q91" s="40"/>
      <c r="R91" s="40"/>
      <c r="S91" s="2"/>
    </row>
    <row r="92" spans="2:19" ht="15">
      <c r="B92" s="40"/>
      <c r="C92" s="2"/>
      <c r="D92" s="4"/>
      <c r="E92" s="1"/>
      <c r="F92" s="40"/>
      <c r="G92" s="2"/>
      <c r="I92" s="1"/>
      <c r="J92" s="40"/>
      <c r="K92" s="2"/>
      <c r="L92" s="4"/>
      <c r="M92" s="1"/>
      <c r="N92" s="40"/>
      <c r="O92" s="40"/>
      <c r="P92" s="40"/>
      <c r="Q92" s="40"/>
      <c r="R92" s="40"/>
      <c r="S92" s="2"/>
    </row>
    <row r="93" spans="1:19" ht="15">
      <c r="A93" s="7"/>
      <c r="B93" s="40"/>
      <c r="C93" s="2"/>
      <c r="D93" s="4"/>
      <c r="E93" s="7"/>
      <c r="F93" s="40"/>
      <c r="G93" s="2"/>
      <c r="J93" s="40"/>
      <c r="K93" s="2"/>
      <c r="L93" s="4"/>
      <c r="N93" s="40"/>
      <c r="O93" s="40"/>
      <c r="P93" s="40"/>
      <c r="Q93" s="40"/>
      <c r="R93" s="40"/>
      <c r="S93" s="2"/>
    </row>
    <row r="94" spans="1:13" ht="15">
      <c r="A94" s="7"/>
      <c r="B94" s="42"/>
      <c r="D94" s="4"/>
      <c r="E94" s="7"/>
      <c r="F94" s="42"/>
      <c r="G94" s="7"/>
      <c r="H94" s="4"/>
      <c r="J94" s="42"/>
      <c r="M94" s="22"/>
    </row>
    <row r="95" spans="2:13" ht="15">
      <c r="B95" s="37"/>
      <c r="C95" s="38"/>
      <c r="E95" s="1"/>
      <c r="F95" s="37"/>
      <c r="G95" s="38"/>
      <c r="H95" s="4"/>
      <c r="L95" s="38"/>
      <c r="M95" s="22"/>
    </row>
    <row r="96" spans="2:13" ht="15">
      <c r="B96" s="40"/>
      <c r="C96" s="2"/>
      <c r="E96" s="1"/>
      <c r="F96" s="40"/>
      <c r="G96" s="2"/>
      <c r="L96" s="4"/>
      <c r="M96" s="22"/>
    </row>
    <row r="97" spans="2:13" ht="15">
      <c r="B97" s="40"/>
      <c r="C97" s="2"/>
      <c r="E97" s="1"/>
      <c r="F97" s="40"/>
      <c r="G97" s="2"/>
      <c r="H97" s="4"/>
      <c r="L97" s="4"/>
      <c r="M97" s="22"/>
    </row>
    <row r="98" spans="1:13" ht="15">
      <c r="A98" s="7"/>
      <c r="B98" s="40"/>
      <c r="C98" s="2"/>
      <c r="E98" s="7"/>
      <c r="F98" s="40"/>
      <c r="G98" s="2"/>
      <c r="H98" s="33"/>
      <c r="L98" s="4"/>
      <c r="M98" s="22"/>
    </row>
    <row r="101" spans="1:2" ht="15">
      <c r="A101" s="43"/>
      <c r="B101" s="42"/>
    </row>
    <row r="102" spans="1:18" ht="15">
      <c r="A102" s="45"/>
      <c r="B102" s="45"/>
      <c r="D102" s="45"/>
      <c r="E102" s="45"/>
      <c r="G102" s="45"/>
      <c r="H102" s="45"/>
      <c r="J102" s="45"/>
      <c r="K102" s="45"/>
      <c r="M102" s="45"/>
      <c r="N102" s="45"/>
      <c r="O102" s="45"/>
      <c r="P102" s="45"/>
      <c r="Q102" s="45"/>
      <c r="R102" s="45"/>
    </row>
    <row r="103" spans="1:18" ht="15">
      <c r="A103" s="46"/>
      <c r="D103" s="28"/>
      <c r="E103" s="29"/>
      <c r="G103" s="28"/>
      <c r="H103" s="29"/>
      <c r="J103" s="28"/>
      <c r="M103" s="28"/>
      <c r="N103" s="2"/>
      <c r="O103" s="2"/>
      <c r="P103" s="2"/>
      <c r="Q103" s="2"/>
      <c r="R103" s="2"/>
    </row>
    <row r="104" spans="1:18" ht="15">
      <c r="A104" s="46"/>
      <c r="D104" s="28"/>
      <c r="E104" s="29"/>
      <c r="G104" s="28"/>
      <c r="H104" s="29"/>
      <c r="J104" s="28"/>
      <c r="M104" s="28"/>
      <c r="N104" s="2"/>
      <c r="O104" s="2"/>
      <c r="P104" s="2"/>
      <c r="Q104" s="2"/>
      <c r="R104" s="2"/>
    </row>
    <row r="105" spans="1:18" ht="15">
      <c r="A105" s="46"/>
      <c r="D105" s="28"/>
      <c r="E105" s="29"/>
      <c r="G105" s="28"/>
      <c r="H105" s="29"/>
      <c r="J105" s="28"/>
      <c r="M105" s="28"/>
      <c r="N105" s="2"/>
      <c r="O105" s="2"/>
      <c r="P105" s="2"/>
      <c r="Q105" s="2"/>
      <c r="R105" s="2"/>
    </row>
    <row r="106" spans="1:18" ht="15">
      <c r="A106" s="46"/>
      <c r="D106" s="28"/>
      <c r="E106" s="29"/>
      <c r="G106" s="28"/>
      <c r="H106" s="29"/>
      <c r="J106" s="28"/>
      <c r="M106" s="28"/>
      <c r="N106" s="2"/>
      <c r="O106" s="2"/>
      <c r="P106" s="2"/>
      <c r="Q106" s="2"/>
      <c r="R106" s="2"/>
    </row>
    <row r="107" spans="1:18" ht="15">
      <c r="A107" s="46"/>
      <c r="D107" s="28"/>
      <c r="E107" s="29"/>
      <c r="G107" s="28"/>
      <c r="H107" s="29"/>
      <c r="J107" s="28"/>
      <c r="M107" s="28"/>
      <c r="N107" s="2"/>
      <c r="O107" s="2"/>
      <c r="P107" s="2"/>
      <c r="Q107" s="2"/>
      <c r="R107" s="2"/>
    </row>
    <row r="108" spans="1:18" ht="15">
      <c r="A108" s="46"/>
      <c r="D108" s="28"/>
      <c r="E108" s="29"/>
      <c r="G108" s="28"/>
      <c r="H108" s="29"/>
      <c r="J108" s="28"/>
      <c r="M108" s="28"/>
      <c r="N108" s="2"/>
      <c r="O108" s="2"/>
      <c r="P108" s="2"/>
      <c r="Q108" s="2"/>
      <c r="R108" s="2"/>
    </row>
    <row r="109" spans="1:18" ht="15">
      <c r="A109" s="46"/>
      <c r="D109" s="28"/>
      <c r="E109" s="29"/>
      <c r="G109" s="28"/>
      <c r="H109" s="29"/>
      <c r="J109" s="28"/>
      <c r="M109" s="28"/>
      <c r="N109" s="2"/>
      <c r="O109" s="2"/>
      <c r="P109" s="2"/>
      <c r="Q109" s="2"/>
      <c r="R109" s="2"/>
    </row>
    <row r="110" spans="1:18" ht="15">
      <c r="A110" s="46"/>
      <c r="D110" s="28"/>
      <c r="E110" s="29"/>
      <c r="G110" s="28"/>
      <c r="H110" s="29"/>
      <c r="J110" s="28"/>
      <c r="M110" s="28"/>
      <c r="N110" s="2"/>
      <c r="O110" s="2"/>
      <c r="P110" s="2"/>
      <c r="Q110" s="2"/>
      <c r="R110" s="2"/>
    </row>
    <row r="111" spans="1:18" ht="15">
      <c r="A111" s="46"/>
      <c r="D111" s="28"/>
      <c r="E111" s="29"/>
      <c r="G111" s="28"/>
      <c r="H111" s="29"/>
      <c r="J111" s="28"/>
      <c r="M111" s="28"/>
      <c r="N111" s="2"/>
      <c r="O111" s="2"/>
      <c r="P111" s="2"/>
      <c r="Q111" s="2"/>
      <c r="R111" s="2"/>
    </row>
    <row r="112" spans="1:18" ht="15">
      <c r="A112" s="46"/>
      <c r="D112" s="28"/>
      <c r="E112" s="29"/>
      <c r="G112" s="28"/>
      <c r="H112" s="29"/>
      <c r="J112" s="28"/>
      <c r="M112" s="28"/>
      <c r="N112" s="2"/>
      <c r="O112" s="2"/>
      <c r="P112" s="2"/>
      <c r="Q112" s="2"/>
      <c r="R112" s="2"/>
    </row>
    <row r="113" spans="13:18" ht="15">
      <c r="M113" s="28"/>
      <c r="N113" s="2"/>
      <c r="O113" s="2"/>
      <c r="P113" s="2"/>
      <c r="Q113" s="2"/>
      <c r="R113" s="2"/>
    </row>
  </sheetData>
  <sheetProtection/>
  <printOptions/>
  <pageMargins left="1.2" right="1.2" top="1.5" bottom="1" header="0.3" footer="0.3"/>
  <pageSetup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Osayd Rafay Sehr Nizam</dc:creator>
  <cp:keywords/>
  <dc:description/>
  <cp:lastModifiedBy>user</cp:lastModifiedBy>
  <cp:lastPrinted>2014-11-01T05:14:04Z</cp:lastPrinted>
  <dcterms:created xsi:type="dcterms:W3CDTF">2007-08-12T06:07:23Z</dcterms:created>
  <dcterms:modified xsi:type="dcterms:W3CDTF">2016-12-31T04:53:05Z</dcterms:modified>
  <cp:category/>
  <cp:version/>
  <cp:contentType/>
  <cp:contentStatus/>
</cp:coreProperties>
</file>